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PA\OSC et MOF\6 - Outils - Modèles - Guide méthodo\62 - Guide méthodo\Guide méthodologique mars 2023 - en chantier\OSC locales\1. Version française maquettée revue\Annexes maquettées\"/>
    </mc:Choice>
  </mc:AlternateContent>
  <bookViews>
    <workbookView xWindow="0" yWindow="0" windowWidth="19200" windowHeight="6470" activeTab="3"/>
  </bookViews>
  <sheets>
    <sheet name="Dépenses" sheetId="2" r:id="rId1"/>
    <sheet name="Ressources" sheetId="6" r:id="rId2"/>
    <sheet name="Valorisations" sheetId="4" r:id="rId3"/>
    <sheet name="Répartition RH" sheetId="1" r:id="rId4"/>
    <sheet name="Répartition Pays" sheetId="7" r:id="rId5"/>
  </sheets>
  <externalReferences>
    <externalReference r:id="rId6"/>
  </externalReferences>
  <definedNames>
    <definedName name="_xlnm.Print_Area" localSheetId="0">Dépenses!$A$1:$U$108</definedName>
    <definedName name="_xlnm.Print_Area" localSheetId="4">'Répartition Pays'!$A$1:$N$20</definedName>
    <definedName name="_xlnm.Print_Area" localSheetId="3">'Répartition RH'!$A$1:$E$89</definedName>
    <definedName name="_xlnm.Print_Area" localSheetId="1">Ressources!$A$1:$U$91</definedName>
    <definedName name="_xlnm.Print_Area" localSheetId="2">Valorisations!$A$1:$D$33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8" i="2" l="1"/>
  <c r="L78" i="2"/>
  <c r="J78" i="2"/>
  <c r="D78" i="2"/>
  <c r="F78" i="2" s="1"/>
  <c r="C78" i="2"/>
  <c r="E78" i="2" s="1"/>
  <c r="O76" i="2"/>
  <c r="L76" i="2"/>
  <c r="J76" i="2"/>
  <c r="D76" i="2"/>
  <c r="F76" i="2" s="1"/>
  <c r="C76" i="2"/>
  <c r="E76" i="2" s="1"/>
  <c r="O75" i="2"/>
  <c r="L75" i="2"/>
  <c r="J75" i="2"/>
  <c r="D75" i="2"/>
  <c r="F75" i="2" s="1"/>
  <c r="C75" i="2"/>
  <c r="E75" i="2" s="1"/>
  <c r="D92" i="1"/>
  <c r="D89" i="1"/>
  <c r="D48" i="1"/>
  <c r="D42" i="1"/>
  <c r="D36" i="1"/>
  <c r="D29" i="1"/>
  <c r="D23" i="1"/>
  <c r="D11" i="1"/>
  <c r="D17" i="1"/>
  <c r="D16" i="1"/>
  <c r="D78" i="1"/>
  <c r="D77" i="1"/>
  <c r="D76" i="1"/>
  <c r="D75" i="1"/>
  <c r="D74" i="1"/>
  <c r="D72" i="1"/>
  <c r="D71" i="1"/>
  <c r="D70" i="1"/>
  <c r="D69" i="1"/>
  <c r="D68" i="1"/>
  <c r="D65" i="1"/>
  <c r="D64" i="1"/>
  <c r="D63" i="1"/>
  <c r="D62" i="1"/>
  <c r="D61" i="1"/>
  <c r="D59" i="1"/>
  <c r="D58" i="1"/>
  <c r="D57" i="1"/>
  <c r="D56" i="1"/>
  <c r="D55" i="1"/>
  <c r="D73" i="1" l="1"/>
  <c r="D54" i="1"/>
  <c r="D60" i="1"/>
  <c r="D67" i="1"/>
  <c r="O82" i="2"/>
  <c r="L82" i="2"/>
  <c r="J82" i="2"/>
  <c r="D82" i="2"/>
  <c r="F82" i="2" s="1"/>
  <c r="C82" i="2"/>
  <c r="E82" i="2" s="1"/>
  <c r="D79" i="1" l="1"/>
  <c r="I83" i="2"/>
  <c r="O81" i="2"/>
  <c r="L81" i="2"/>
  <c r="J81" i="2"/>
  <c r="D81" i="2"/>
  <c r="C81" i="2"/>
  <c r="E81" i="2" s="1"/>
  <c r="O80" i="2"/>
  <c r="L80" i="2"/>
  <c r="J80" i="2"/>
  <c r="D80" i="2"/>
  <c r="C80" i="2"/>
  <c r="E80" i="2" s="1"/>
  <c r="O79" i="2"/>
  <c r="L79" i="2"/>
  <c r="J79" i="2"/>
  <c r="D79" i="2"/>
  <c r="C79" i="2"/>
  <c r="E79" i="2" s="1"/>
  <c r="F81" i="2" l="1"/>
  <c r="F80" i="2"/>
  <c r="F79" i="2"/>
  <c r="D47" i="1"/>
  <c r="D46" i="1"/>
  <c r="D45" i="1"/>
  <c r="D44" i="1"/>
  <c r="D43" i="1"/>
  <c r="D41" i="1"/>
  <c r="D40" i="1"/>
  <c r="D39" i="1"/>
  <c r="D38" i="1"/>
  <c r="D37" i="1"/>
  <c r="D34" i="1"/>
  <c r="D33" i="1"/>
  <c r="D32" i="1"/>
  <c r="D31" i="1"/>
  <c r="D30" i="1"/>
  <c r="D28" i="1"/>
  <c r="D27" i="1"/>
  <c r="D26" i="1"/>
  <c r="D25" i="1"/>
  <c r="D24" i="1"/>
  <c r="D15" i="1" l="1"/>
  <c r="D14" i="1"/>
  <c r="D13" i="1"/>
  <c r="D12" i="1"/>
  <c r="D10" i="1"/>
  <c r="D9" i="1"/>
  <c r="D8" i="1"/>
  <c r="D7" i="1"/>
  <c r="D6" i="1"/>
  <c r="D5" i="1" s="1"/>
  <c r="D84" i="1"/>
  <c r="D85" i="1"/>
  <c r="D86" i="1"/>
  <c r="C4" i="2" l="1"/>
  <c r="B94" i="2" l="1"/>
  <c r="B83" i="2"/>
  <c r="B72" i="2"/>
  <c r="B62" i="2"/>
  <c r="B52" i="2"/>
  <c r="B36" i="2"/>
  <c r="B16" i="2"/>
  <c r="B76" i="6"/>
  <c r="B74" i="6"/>
  <c r="B72" i="6"/>
  <c r="B36" i="6"/>
  <c r="B18" i="6"/>
  <c r="B96" i="2" l="1"/>
  <c r="B98" i="2" s="1"/>
  <c r="D88" i="1"/>
  <c r="D87" i="1"/>
  <c r="C19" i="7" l="1"/>
  <c r="B19" i="7"/>
  <c r="D6" i="7"/>
  <c r="D7" i="7"/>
  <c r="D8" i="7"/>
  <c r="D9" i="7"/>
  <c r="D10" i="7"/>
  <c r="D11" i="7"/>
  <c r="D12" i="7"/>
  <c r="D13" i="7"/>
  <c r="D14" i="7"/>
  <c r="D17" i="7"/>
  <c r="D18" i="7"/>
  <c r="B15" i="7"/>
  <c r="R7" i="6"/>
  <c r="S7" i="6"/>
  <c r="R8" i="6"/>
  <c r="S8" i="6"/>
  <c r="R9" i="6"/>
  <c r="S9" i="6"/>
  <c r="R10" i="6"/>
  <c r="S10" i="6"/>
  <c r="R11" i="6"/>
  <c r="S11" i="6"/>
  <c r="R12" i="6"/>
  <c r="S12" i="6"/>
  <c r="J7" i="6"/>
  <c r="J8" i="6"/>
  <c r="J9" i="6"/>
  <c r="J10" i="6"/>
  <c r="J11" i="6"/>
  <c r="J12" i="6"/>
  <c r="O7" i="6"/>
  <c r="O8" i="6"/>
  <c r="O9" i="6"/>
  <c r="O10" i="6"/>
  <c r="O11" i="6"/>
  <c r="O12" i="6"/>
  <c r="B85" i="6"/>
  <c r="C7" i="6"/>
  <c r="D7" i="6"/>
  <c r="F7" i="6" s="1"/>
  <c r="C8" i="6"/>
  <c r="E8" i="6" s="1"/>
  <c r="D8" i="6"/>
  <c r="C9" i="6"/>
  <c r="D9" i="6"/>
  <c r="F9" i="6" s="1"/>
  <c r="C10" i="6"/>
  <c r="E10" i="6" s="1"/>
  <c r="D10" i="6"/>
  <c r="C11" i="6"/>
  <c r="D11" i="6"/>
  <c r="F11" i="6" s="1"/>
  <c r="C12" i="6"/>
  <c r="E12" i="6" s="1"/>
  <c r="D12" i="6"/>
  <c r="L7" i="6"/>
  <c r="L8" i="6"/>
  <c r="L9" i="6"/>
  <c r="L10" i="6"/>
  <c r="L11" i="6"/>
  <c r="L12" i="6"/>
  <c r="E7" i="6"/>
  <c r="E9" i="6"/>
  <c r="E11" i="6"/>
  <c r="D3" i="6"/>
  <c r="N62" i="2"/>
  <c r="M62" i="2"/>
  <c r="I62" i="2"/>
  <c r="H62" i="2"/>
  <c r="F10" i="6" l="1"/>
  <c r="F12" i="6"/>
  <c r="F8" i="6"/>
  <c r="D16" i="7"/>
  <c r="C15" i="7"/>
  <c r="D5" i="7"/>
  <c r="C19" i="4"/>
  <c r="B19" i="4"/>
  <c r="C26" i="4"/>
  <c r="B26" i="4"/>
  <c r="C12" i="4"/>
  <c r="C29" i="4" s="1"/>
  <c r="B12" i="4"/>
  <c r="B29" i="4" s="1"/>
  <c r="O8" i="2"/>
  <c r="L8" i="2"/>
  <c r="O7" i="2"/>
  <c r="L7" i="2"/>
  <c r="J8" i="2"/>
  <c r="J7" i="2"/>
  <c r="D8" i="2"/>
  <c r="C8" i="2"/>
  <c r="D7" i="2"/>
  <c r="C7" i="2"/>
  <c r="L3" i="6"/>
  <c r="D15" i="7" l="1"/>
  <c r="D19" i="7"/>
  <c r="B84" i="6"/>
  <c r="B81" i="6"/>
  <c r="N72" i="6"/>
  <c r="M72" i="6"/>
  <c r="I72" i="6"/>
  <c r="H72" i="6"/>
  <c r="O71" i="6"/>
  <c r="L71" i="6"/>
  <c r="J71" i="6"/>
  <c r="D71" i="6"/>
  <c r="C71" i="6"/>
  <c r="E71" i="6" s="1"/>
  <c r="O70" i="6"/>
  <c r="L70" i="6"/>
  <c r="J70" i="6"/>
  <c r="D70" i="6"/>
  <c r="C70" i="6"/>
  <c r="O69" i="6"/>
  <c r="L69" i="6"/>
  <c r="J69" i="6"/>
  <c r="D69" i="6"/>
  <c r="F69" i="6" s="1"/>
  <c r="C69" i="6"/>
  <c r="E69" i="6" s="1"/>
  <c r="O67" i="6"/>
  <c r="L67" i="6"/>
  <c r="J67" i="6"/>
  <c r="D67" i="6"/>
  <c r="C67" i="6"/>
  <c r="O66" i="6"/>
  <c r="L66" i="6"/>
  <c r="J66" i="6"/>
  <c r="E66" i="6"/>
  <c r="D66" i="6"/>
  <c r="C66" i="6"/>
  <c r="F66" i="6" s="1"/>
  <c r="O65" i="6"/>
  <c r="L65" i="6"/>
  <c r="J65" i="6"/>
  <c r="D65" i="6"/>
  <c r="C65" i="6"/>
  <c r="O63" i="6"/>
  <c r="L63" i="6"/>
  <c r="J63" i="6"/>
  <c r="D63" i="6"/>
  <c r="C63" i="6"/>
  <c r="E63" i="6" s="1"/>
  <c r="O62" i="6"/>
  <c r="L62" i="6"/>
  <c r="J62" i="6"/>
  <c r="D62" i="6"/>
  <c r="C62" i="6"/>
  <c r="O61" i="6"/>
  <c r="L61" i="6"/>
  <c r="J61" i="6"/>
  <c r="D61" i="6"/>
  <c r="F61" i="6" s="1"/>
  <c r="C61" i="6"/>
  <c r="E61" i="6" s="1"/>
  <c r="O59" i="6"/>
  <c r="L59" i="6"/>
  <c r="J59" i="6"/>
  <c r="D59" i="6"/>
  <c r="C59" i="6"/>
  <c r="O58" i="6"/>
  <c r="L58" i="6"/>
  <c r="J58" i="6"/>
  <c r="D58" i="6"/>
  <c r="C58" i="6"/>
  <c r="E58" i="6" s="1"/>
  <c r="O57" i="6"/>
  <c r="L57" i="6"/>
  <c r="J57" i="6"/>
  <c r="D57" i="6"/>
  <c r="C57" i="6"/>
  <c r="O55" i="6"/>
  <c r="L55" i="6"/>
  <c r="J55" i="6"/>
  <c r="D55" i="6"/>
  <c r="C55" i="6"/>
  <c r="E55" i="6" s="1"/>
  <c r="O54" i="6"/>
  <c r="L54" i="6"/>
  <c r="J54" i="6"/>
  <c r="D54" i="6"/>
  <c r="C54" i="6"/>
  <c r="O53" i="6"/>
  <c r="L53" i="6"/>
  <c r="J53" i="6"/>
  <c r="D53" i="6"/>
  <c r="C53" i="6"/>
  <c r="E53" i="6" s="1"/>
  <c r="O51" i="6"/>
  <c r="L51" i="6"/>
  <c r="J51" i="6"/>
  <c r="D51" i="6"/>
  <c r="C51" i="6"/>
  <c r="O50" i="6"/>
  <c r="L50" i="6"/>
  <c r="J50" i="6"/>
  <c r="D50" i="6"/>
  <c r="F50" i="6" s="1"/>
  <c r="C50" i="6"/>
  <c r="E50" i="6" s="1"/>
  <c r="O49" i="6"/>
  <c r="L49" i="6"/>
  <c r="J49" i="6"/>
  <c r="D49" i="6"/>
  <c r="C49" i="6"/>
  <c r="O47" i="6"/>
  <c r="L47" i="6"/>
  <c r="J47" i="6"/>
  <c r="D47" i="6"/>
  <c r="F47" i="6" s="1"/>
  <c r="C47" i="6"/>
  <c r="E47" i="6" s="1"/>
  <c r="O46" i="6"/>
  <c r="L46" i="6"/>
  <c r="J46" i="6"/>
  <c r="D46" i="6"/>
  <c r="C46" i="6"/>
  <c r="O45" i="6"/>
  <c r="L45" i="6"/>
  <c r="J45" i="6"/>
  <c r="E45" i="6"/>
  <c r="D45" i="6"/>
  <c r="C45" i="6"/>
  <c r="O43" i="6"/>
  <c r="L43" i="6"/>
  <c r="J43" i="6"/>
  <c r="D43" i="6"/>
  <c r="C43" i="6"/>
  <c r="O42" i="6"/>
  <c r="L42" i="6"/>
  <c r="J42" i="6"/>
  <c r="D42" i="6"/>
  <c r="C42" i="6"/>
  <c r="E42" i="6" s="1"/>
  <c r="O41" i="6"/>
  <c r="L41" i="6"/>
  <c r="J41" i="6"/>
  <c r="D41" i="6"/>
  <c r="C41" i="6"/>
  <c r="O39" i="6"/>
  <c r="L39" i="6"/>
  <c r="J39" i="6"/>
  <c r="D39" i="6"/>
  <c r="C39" i="6"/>
  <c r="F38" i="6"/>
  <c r="N36" i="6"/>
  <c r="M36" i="6"/>
  <c r="I36" i="6"/>
  <c r="H36" i="6"/>
  <c r="O35" i="6"/>
  <c r="L35" i="6"/>
  <c r="J35" i="6"/>
  <c r="D35" i="6"/>
  <c r="C35" i="6"/>
  <c r="E35" i="6" s="1"/>
  <c r="O34" i="6"/>
  <c r="L34" i="6"/>
  <c r="J34" i="6"/>
  <c r="D34" i="6"/>
  <c r="C34" i="6"/>
  <c r="O33" i="6"/>
  <c r="L33" i="6"/>
  <c r="J33" i="6"/>
  <c r="D33" i="6"/>
  <c r="F33" i="6" s="1"/>
  <c r="C33" i="6"/>
  <c r="E33" i="6" s="1"/>
  <c r="F32" i="6"/>
  <c r="O31" i="6"/>
  <c r="L31" i="6"/>
  <c r="J31" i="6"/>
  <c r="D31" i="6"/>
  <c r="C31" i="6"/>
  <c r="E31" i="6" s="1"/>
  <c r="O30" i="6"/>
  <c r="L30" i="6"/>
  <c r="J30" i="6"/>
  <c r="E30" i="6"/>
  <c r="D30" i="6"/>
  <c r="C30" i="6"/>
  <c r="O29" i="6"/>
  <c r="L29" i="6"/>
  <c r="J29" i="6"/>
  <c r="D29" i="6"/>
  <c r="C29" i="6"/>
  <c r="E29" i="6" s="1"/>
  <c r="O27" i="6"/>
  <c r="L27" i="6"/>
  <c r="J27" i="6"/>
  <c r="D27" i="6"/>
  <c r="C27" i="6"/>
  <c r="E27" i="6" s="1"/>
  <c r="O26" i="6"/>
  <c r="L26" i="6"/>
  <c r="J26" i="6"/>
  <c r="D26" i="6"/>
  <c r="C26" i="6"/>
  <c r="E26" i="6" s="1"/>
  <c r="O25" i="6"/>
  <c r="L25" i="6"/>
  <c r="J25" i="6"/>
  <c r="D25" i="6"/>
  <c r="F25" i="6" s="1"/>
  <c r="C25" i="6"/>
  <c r="E25" i="6" s="1"/>
  <c r="O23" i="6"/>
  <c r="L23" i="6"/>
  <c r="J23" i="6"/>
  <c r="D23" i="6"/>
  <c r="C23" i="6"/>
  <c r="E23" i="6" s="1"/>
  <c r="O22" i="6"/>
  <c r="L22" i="6"/>
  <c r="J22" i="6"/>
  <c r="D22" i="6"/>
  <c r="C22" i="6"/>
  <c r="E22" i="6" s="1"/>
  <c r="F21" i="6"/>
  <c r="F20" i="6"/>
  <c r="N18" i="6"/>
  <c r="I18" i="6"/>
  <c r="H18" i="6"/>
  <c r="O17" i="6"/>
  <c r="L17" i="6"/>
  <c r="J17" i="6"/>
  <c r="D17" i="6"/>
  <c r="C17" i="6"/>
  <c r="E17" i="6" s="1"/>
  <c r="O16" i="6"/>
  <c r="L16" i="6"/>
  <c r="J16" i="6"/>
  <c r="D16" i="6"/>
  <c r="C16" i="6"/>
  <c r="E16" i="6" s="1"/>
  <c r="O15" i="6"/>
  <c r="L15" i="6"/>
  <c r="J15" i="6"/>
  <c r="D15" i="6"/>
  <c r="C15" i="6"/>
  <c r="E15" i="6" s="1"/>
  <c r="O14" i="6"/>
  <c r="L14" i="6"/>
  <c r="J14" i="6"/>
  <c r="D14" i="6"/>
  <c r="C14" i="6"/>
  <c r="E14" i="6" s="1"/>
  <c r="O6" i="6"/>
  <c r="L6" i="6"/>
  <c r="J6" i="6"/>
  <c r="D6" i="6"/>
  <c r="C6" i="6"/>
  <c r="O3" i="6"/>
  <c r="J3" i="6"/>
  <c r="Q10" i="6" l="1"/>
  <c r="Q12" i="6"/>
  <c r="Q8" i="6"/>
  <c r="Q11" i="6"/>
  <c r="Q9" i="6"/>
  <c r="Q7" i="6"/>
  <c r="F16" i="6"/>
  <c r="F45" i="6"/>
  <c r="F71" i="6"/>
  <c r="O36" i="6"/>
  <c r="F55" i="6"/>
  <c r="F31" i="6"/>
  <c r="C72" i="6"/>
  <c r="F17" i="6"/>
  <c r="F34" i="6"/>
  <c r="F39" i="6"/>
  <c r="F58" i="6"/>
  <c r="F22" i="6"/>
  <c r="F6" i="6"/>
  <c r="F15" i="6"/>
  <c r="E39" i="6"/>
  <c r="F53" i="6"/>
  <c r="L18" i="6"/>
  <c r="F42" i="6"/>
  <c r="F63" i="6"/>
  <c r="F14" i="6"/>
  <c r="F29" i="6"/>
  <c r="H74" i="6"/>
  <c r="M74" i="6"/>
  <c r="F30" i="6"/>
  <c r="F43" i="6"/>
  <c r="F49" i="6"/>
  <c r="F54" i="6"/>
  <c r="F59" i="6"/>
  <c r="F65" i="6"/>
  <c r="F70" i="6"/>
  <c r="N74" i="6"/>
  <c r="O74" i="6" s="1"/>
  <c r="L72" i="6"/>
  <c r="L74" i="6" s="1"/>
  <c r="E34" i="6"/>
  <c r="F27" i="6"/>
  <c r="F41" i="6"/>
  <c r="F46" i="6"/>
  <c r="F51" i="6"/>
  <c r="F57" i="6"/>
  <c r="F62" i="6"/>
  <c r="F67" i="6"/>
  <c r="I74" i="6"/>
  <c r="I76" i="6" s="1"/>
  <c r="J18" i="6"/>
  <c r="H76" i="6"/>
  <c r="C36" i="6"/>
  <c r="L36" i="6"/>
  <c r="F26" i="6"/>
  <c r="D36" i="6"/>
  <c r="J36" i="6"/>
  <c r="J72" i="6"/>
  <c r="F3" i="6"/>
  <c r="E3" i="6"/>
  <c r="E6" i="6"/>
  <c r="D18" i="6"/>
  <c r="F23" i="6"/>
  <c r="F35" i="6"/>
  <c r="B82" i="6"/>
  <c r="M4" i="6" s="1"/>
  <c r="C3" i="6" s="1"/>
  <c r="C18" i="6" s="1"/>
  <c r="E18" i="6" s="1"/>
  <c r="E72" i="6"/>
  <c r="O72" i="6"/>
  <c r="N76" i="6"/>
  <c r="E41" i="6"/>
  <c r="E43" i="6"/>
  <c r="E46" i="6"/>
  <c r="E49" i="6"/>
  <c r="E51" i="6"/>
  <c r="E54" i="6"/>
  <c r="E57" i="6"/>
  <c r="E59" i="6"/>
  <c r="E62" i="6"/>
  <c r="E65" i="6"/>
  <c r="E67" i="6"/>
  <c r="E70" i="6"/>
  <c r="D72" i="6"/>
  <c r="O4" i="6" l="1"/>
  <c r="M18" i="6"/>
  <c r="O18" i="6" s="1"/>
  <c r="L76" i="6"/>
  <c r="J74" i="6"/>
  <c r="F72" i="6"/>
  <c r="D74" i="6"/>
  <c r="E36" i="6"/>
  <c r="C74" i="6"/>
  <c r="F18" i="6"/>
  <c r="F36" i="6"/>
  <c r="J76" i="6"/>
  <c r="M76" i="6" l="1"/>
  <c r="Q70" i="6"/>
  <c r="Q67" i="6"/>
  <c r="Q65" i="6"/>
  <c r="Q62" i="6"/>
  <c r="Q59" i="6"/>
  <c r="Q57" i="6"/>
  <c r="Q54" i="6"/>
  <c r="Q51" i="6"/>
  <c r="Q49" i="6"/>
  <c r="Q46" i="6"/>
  <c r="Q43" i="6"/>
  <c r="Q41" i="6"/>
  <c r="Q35" i="6"/>
  <c r="Q33" i="6"/>
  <c r="Q17" i="6"/>
  <c r="Q15" i="6"/>
  <c r="Q3" i="6"/>
  <c r="Q30" i="6"/>
  <c r="Q25" i="6"/>
  <c r="Q22" i="6"/>
  <c r="Q76" i="6"/>
  <c r="Q27" i="6"/>
  <c r="Q69" i="6"/>
  <c r="Q63" i="6"/>
  <c r="Q58" i="6"/>
  <c r="Q53" i="6"/>
  <c r="Q47" i="6"/>
  <c r="Q42" i="6"/>
  <c r="Q31" i="6"/>
  <c r="Q6" i="6"/>
  <c r="Q23" i="6"/>
  <c r="Q16" i="6"/>
  <c r="Q34" i="6"/>
  <c r="Q71" i="6"/>
  <c r="Q66" i="6"/>
  <c r="Q61" i="6"/>
  <c r="Q55" i="6"/>
  <c r="Q50" i="6"/>
  <c r="Q45" i="6"/>
  <c r="Q39" i="6"/>
  <c r="Q26" i="6"/>
  <c r="Q29" i="6"/>
  <c r="Q14" i="6"/>
  <c r="Q36" i="6"/>
  <c r="Q18" i="6"/>
  <c r="Q72" i="6"/>
  <c r="C76" i="6"/>
  <c r="E74" i="6"/>
  <c r="D76" i="6"/>
  <c r="F74" i="6"/>
  <c r="Q74" i="6"/>
  <c r="O76" i="6" l="1"/>
  <c r="S74" i="6"/>
  <c r="R76" i="6"/>
  <c r="R33" i="6"/>
  <c r="R17" i="6"/>
  <c r="R31" i="6"/>
  <c r="R72" i="6"/>
  <c r="R15" i="6"/>
  <c r="E76" i="6"/>
  <c r="R29" i="6"/>
  <c r="R14" i="6"/>
  <c r="R47" i="6"/>
  <c r="R58" i="6"/>
  <c r="R69" i="6"/>
  <c r="R34" i="6"/>
  <c r="R16" i="6"/>
  <c r="R26" i="6"/>
  <c r="R45" i="6"/>
  <c r="R55" i="6"/>
  <c r="R66" i="6"/>
  <c r="R25" i="6"/>
  <c r="R23" i="6"/>
  <c r="R42" i="6"/>
  <c r="R62" i="6"/>
  <c r="R22" i="6"/>
  <c r="R49" i="6"/>
  <c r="R59" i="6"/>
  <c r="R70" i="6"/>
  <c r="R43" i="6"/>
  <c r="R30" i="6"/>
  <c r="R35" i="6"/>
  <c r="R46" i="6"/>
  <c r="R57" i="6"/>
  <c r="R67" i="6"/>
  <c r="R27" i="6"/>
  <c r="R18" i="6"/>
  <c r="R54" i="6"/>
  <c r="R41" i="6"/>
  <c r="R6" i="6"/>
  <c r="R53" i="6"/>
  <c r="R63" i="6"/>
  <c r="R3" i="6"/>
  <c r="R39" i="6"/>
  <c r="R50" i="6"/>
  <c r="R61" i="6"/>
  <c r="R71" i="6"/>
  <c r="R65" i="6"/>
  <c r="R51" i="6"/>
  <c r="R36" i="6"/>
  <c r="S76" i="6"/>
  <c r="F76" i="6"/>
  <c r="S35" i="6"/>
  <c r="S22" i="6"/>
  <c r="S3" i="6"/>
  <c r="S33" i="6"/>
  <c r="S17" i="6"/>
  <c r="S30" i="6"/>
  <c r="S43" i="6"/>
  <c r="S54" i="6"/>
  <c r="S65" i="6"/>
  <c r="S50" i="6"/>
  <c r="S61" i="6"/>
  <c r="S71" i="6"/>
  <c r="S29" i="6"/>
  <c r="S42" i="6"/>
  <c r="S46" i="6"/>
  <c r="S67" i="6"/>
  <c r="S23" i="6"/>
  <c r="S47" i="6"/>
  <c r="S58" i="6"/>
  <c r="S69" i="6"/>
  <c r="S26" i="6"/>
  <c r="S41" i="6"/>
  <c r="S51" i="6"/>
  <c r="S62" i="6"/>
  <c r="S55" i="6"/>
  <c r="S63" i="6"/>
  <c r="S39" i="6"/>
  <c r="S57" i="6"/>
  <c r="S15" i="6"/>
  <c r="S49" i="6"/>
  <c r="S59" i="6"/>
  <c r="S70" i="6"/>
  <c r="S31" i="6"/>
  <c r="S16" i="6"/>
  <c r="S45" i="6"/>
  <c r="S66" i="6"/>
  <c r="S27" i="6"/>
  <c r="S53" i="6"/>
  <c r="S6" i="6"/>
  <c r="S14" i="6"/>
  <c r="S25" i="6"/>
  <c r="S34" i="6"/>
  <c r="S36" i="6"/>
  <c r="S18" i="6"/>
  <c r="S72" i="6"/>
  <c r="R74" i="6"/>
  <c r="F8" i="2" l="1"/>
  <c r="F7" i="2"/>
  <c r="E8" i="2"/>
  <c r="E7" i="2"/>
  <c r="K102" i="2"/>
  <c r="O100" i="2"/>
  <c r="L100" i="2"/>
  <c r="J100" i="2"/>
  <c r="D100" i="2"/>
  <c r="C100" i="2"/>
  <c r="E100" i="2" s="1"/>
  <c r="N99" i="2"/>
  <c r="M99" i="2"/>
  <c r="I99" i="2"/>
  <c r="H99" i="2"/>
  <c r="B99" i="2"/>
  <c r="O97" i="2"/>
  <c r="L97" i="2"/>
  <c r="J97" i="2"/>
  <c r="D97" i="2"/>
  <c r="C97" i="2"/>
  <c r="E97" i="2" s="1"/>
  <c r="F95" i="2"/>
  <c r="N94" i="2"/>
  <c r="M94" i="2"/>
  <c r="I94" i="2"/>
  <c r="I96" i="2" s="1"/>
  <c r="H94" i="2"/>
  <c r="O93" i="2"/>
  <c r="L93" i="2"/>
  <c r="J93" i="2"/>
  <c r="D93" i="2"/>
  <c r="C93" i="2"/>
  <c r="E93" i="2" s="1"/>
  <c r="O92" i="2"/>
  <c r="L92" i="2"/>
  <c r="J92" i="2"/>
  <c r="D92" i="2"/>
  <c r="C92" i="2"/>
  <c r="O90" i="2"/>
  <c r="L90" i="2"/>
  <c r="J90" i="2"/>
  <c r="D90" i="2"/>
  <c r="C90" i="2"/>
  <c r="E90" i="2" s="1"/>
  <c r="O89" i="2"/>
  <c r="L89" i="2"/>
  <c r="J89" i="2"/>
  <c r="D89" i="2"/>
  <c r="C89" i="2"/>
  <c r="E89" i="2" s="1"/>
  <c r="O87" i="2"/>
  <c r="L87" i="2"/>
  <c r="J87" i="2"/>
  <c r="D87" i="2"/>
  <c r="C87" i="2"/>
  <c r="E87" i="2" s="1"/>
  <c r="O86" i="2"/>
  <c r="L86" i="2"/>
  <c r="J86" i="2"/>
  <c r="D86" i="2"/>
  <c r="C86" i="2"/>
  <c r="E86" i="2" s="1"/>
  <c r="N83" i="2"/>
  <c r="M83" i="2"/>
  <c r="H83" i="2"/>
  <c r="N72" i="2"/>
  <c r="M72" i="2"/>
  <c r="I72" i="2"/>
  <c r="H72" i="2"/>
  <c r="O71" i="2"/>
  <c r="L71" i="2"/>
  <c r="J71" i="2"/>
  <c r="D71" i="2"/>
  <c r="C71" i="2"/>
  <c r="O70" i="2"/>
  <c r="L70" i="2"/>
  <c r="J70" i="2"/>
  <c r="D70" i="2"/>
  <c r="C70" i="2"/>
  <c r="E70" i="2" s="1"/>
  <c r="O69" i="2"/>
  <c r="L69" i="2"/>
  <c r="J69" i="2"/>
  <c r="D69" i="2"/>
  <c r="C69" i="2"/>
  <c r="E69" i="2" s="1"/>
  <c r="O68" i="2"/>
  <c r="L68" i="2"/>
  <c r="J68" i="2"/>
  <c r="D68" i="2"/>
  <c r="C68" i="2"/>
  <c r="E68" i="2" s="1"/>
  <c r="O67" i="2"/>
  <c r="L67" i="2"/>
  <c r="J67" i="2"/>
  <c r="D67" i="2"/>
  <c r="C67" i="2"/>
  <c r="E67" i="2" s="1"/>
  <c r="O66" i="2"/>
  <c r="L66" i="2"/>
  <c r="J66" i="2"/>
  <c r="D66" i="2"/>
  <c r="C66" i="2"/>
  <c r="E66" i="2" s="1"/>
  <c r="O65" i="2"/>
  <c r="L65" i="2"/>
  <c r="J65" i="2"/>
  <c r="D65" i="2"/>
  <c r="C65" i="2"/>
  <c r="E65" i="2" s="1"/>
  <c r="O64" i="2"/>
  <c r="L64" i="2"/>
  <c r="J64" i="2"/>
  <c r="D64" i="2"/>
  <c r="C64" i="2"/>
  <c r="E64" i="2" s="1"/>
  <c r="O61" i="2"/>
  <c r="L61" i="2"/>
  <c r="J61" i="2"/>
  <c r="D61" i="2"/>
  <c r="C61" i="2"/>
  <c r="E61" i="2" s="1"/>
  <c r="O60" i="2"/>
  <c r="L60" i="2"/>
  <c r="J60" i="2"/>
  <c r="D60" i="2"/>
  <c r="C60" i="2"/>
  <c r="E60" i="2" s="1"/>
  <c r="O59" i="2"/>
  <c r="L59" i="2"/>
  <c r="J59" i="2"/>
  <c r="D59" i="2"/>
  <c r="C59" i="2"/>
  <c r="E59" i="2" s="1"/>
  <c r="O58" i="2"/>
  <c r="L58" i="2"/>
  <c r="J58" i="2"/>
  <c r="D58" i="2"/>
  <c r="C58" i="2"/>
  <c r="E58" i="2" s="1"/>
  <c r="O57" i="2"/>
  <c r="L57" i="2"/>
  <c r="J57" i="2"/>
  <c r="D57" i="2"/>
  <c r="C57" i="2"/>
  <c r="O56" i="2"/>
  <c r="L56" i="2"/>
  <c r="J56" i="2"/>
  <c r="D56" i="2"/>
  <c r="C56" i="2"/>
  <c r="E56" i="2" s="1"/>
  <c r="O55" i="2"/>
  <c r="L55" i="2"/>
  <c r="J55" i="2"/>
  <c r="D55" i="2"/>
  <c r="C55" i="2"/>
  <c r="E55" i="2" s="1"/>
  <c r="O54" i="2"/>
  <c r="L54" i="2"/>
  <c r="J54" i="2"/>
  <c r="D54" i="2"/>
  <c r="C54" i="2"/>
  <c r="E54" i="2" s="1"/>
  <c r="N52" i="2"/>
  <c r="M52" i="2"/>
  <c r="I52" i="2"/>
  <c r="H52" i="2"/>
  <c r="O51" i="2"/>
  <c r="L51" i="2"/>
  <c r="J51" i="2"/>
  <c r="D51" i="2"/>
  <c r="C51" i="2"/>
  <c r="O49" i="2"/>
  <c r="L49" i="2"/>
  <c r="J49" i="2"/>
  <c r="D49" i="2"/>
  <c r="C49" i="2"/>
  <c r="E49" i="2" s="1"/>
  <c r="O47" i="2"/>
  <c r="L47" i="2"/>
  <c r="J47" i="2"/>
  <c r="D47" i="2"/>
  <c r="C47" i="2"/>
  <c r="E47" i="2" s="1"/>
  <c r="O46" i="2"/>
  <c r="L46" i="2"/>
  <c r="J46" i="2"/>
  <c r="D46" i="2"/>
  <c r="C46" i="2"/>
  <c r="E46" i="2" s="1"/>
  <c r="O45" i="2"/>
  <c r="L45" i="2"/>
  <c r="J45" i="2"/>
  <c r="D45" i="2"/>
  <c r="C45" i="2"/>
  <c r="E45" i="2" s="1"/>
  <c r="O44" i="2"/>
  <c r="L44" i="2"/>
  <c r="J44" i="2"/>
  <c r="D44" i="2"/>
  <c r="C44" i="2"/>
  <c r="E44" i="2" s="1"/>
  <c r="O42" i="2"/>
  <c r="L42" i="2"/>
  <c r="J42" i="2"/>
  <c r="D42" i="2"/>
  <c r="C42" i="2"/>
  <c r="O41" i="2"/>
  <c r="L41" i="2"/>
  <c r="J41" i="2"/>
  <c r="D41" i="2"/>
  <c r="C41" i="2"/>
  <c r="E41" i="2" s="1"/>
  <c r="O40" i="2"/>
  <c r="L40" i="2"/>
  <c r="J40" i="2"/>
  <c r="D40" i="2"/>
  <c r="C40" i="2"/>
  <c r="O39" i="2"/>
  <c r="L39" i="2"/>
  <c r="J39" i="2"/>
  <c r="D39" i="2"/>
  <c r="C39" i="2"/>
  <c r="E39" i="2" s="1"/>
  <c r="N36" i="2"/>
  <c r="M36" i="2"/>
  <c r="I36" i="2"/>
  <c r="H36" i="2"/>
  <c r="O35" i="2"/>
  <c r="L35" i="2"/>
  <c r="J35" i="2"/>
  <c r="D35" i="2"/>
  <c r="C35" i="2"/>
  <c r="E35" i="2" s="1"/>
  <c r="O34" i="2"/>
  <c r="L34" i="2"/>
  <c r="J34" i="2"/>
  <c r="D34" i="2"/>
  <c r="C34" i="2"/>
  <c r="O33" i="2"/>
  <c r="L33" i="2"/>
  <c r="J33" i="2"/>
  <c r="D33" i="2"/>
  <c r="C33" i="2"/>
  <c r="E33" i="2" s="1"/>
  <c r="O31" i="2"/>
  <c r="L31" i="2"/>
  <c r="J31" i="2"/>
  <c r="D31" i="2"/>
  <c r="C31" i="2"/>
  <c r="E31" i="2" s="1"/>
  <c r="O30" i="2"/>
  <c r="L30" i="2"/>
  <c r="J30" i="2"/>
  <c r="D30" i="2"/>
  <c r="C30" i="2"/>
  <c r="E30" i="2" s="1"/>
  <c r="O29" i="2"/>
  <c r="L29" i="2"/>
  <c r="J29" i="2"/>
  <c r="D29" i="2"/>
  <c r="C29" i="2"/>
  <c r="O27" i="2"/>
  <c r="L27" i="2"/>
  <c r="J27" i="2"/>
  <c r="D27" i="2"/>
  <c r="C27" i="2"/>
  <c r="E27" i="2" s="1"/>
  <c r="O26" i="2"/>
  <c r="L26" i="2"/>
  <c r="J26" i="2"/>
  <c r="D26" i="2"/>
  <c r="C26" i="2"/>
  <c r="E26" i="2" s="1"/>
  <c r="O25" i="2"/>
  <c r="L25" i="2"/>
  <c r="J25" i="2"/>
  <c r="D25" i="2"/>
  <c r="C25" i="2"/>
  <c r="E25" i="2" s="1"/>
  <c r="O23" i="2"/>
  <c r="L23" i="2"/>
  <c r="J23" i="2"/>
  <c r="D23" i="2"/>
  <c r="C23" i="2"/>
  <c r="E23" i="2" s="1"/>
  <c r="O22" i="2"/>
  <c r="L22" i="2"/>
  <c r="J22" i="2"/>
  <c r="D22" i="2"/>
  <c r="C22" i="2"/>
  <c r="E22" i="2" s="1"/>
  <c r="O20" i="2"/>
  <c r="L20" i="2"/>
  <c r="J20" i="2"/>
  <c r="D20" i="2"/>
  <c r="C20" i="2"/>
  <c r="E20" i="2" s="1"/>
  <c r="O19" i="2"/>
  <c r="L19" i="2"/>
  <c r="J19" i="2"/>
  <c r="D19" i="2"/>
  <c r="C19" i="2"/>
  <c r="E19" i="2" s="1"/>
  <c r="N16" i="2"/>
  <c r="M16" i="2"/>
  <c r="I16" i="2"/>
  <c r="H16" i="2"/>
  <c r="O15" i="2"/>
  <c r="L15" i="2"/>
  <c r="J15" i="2"/>
  <c r="D15" i="2"/>
  <c r="C15" i="2"/>
  <c r="E15" i="2" s="1"/>
  <c r="O14" i="2"/>
  <c r="L14" i="2"/>
  <c r="J14" i="2"/>
  <c r="D14" i="2"/>
  <c r="C14" i="2"/>
  <c r="E14" i="2" s="1"/>
  <c r="O13" i="2"/>
  <c r="L13" i="2"/>
  <c r="J13" i="2"/>
  <c r="D13" i="2"/>
  <c r="C13" i="2"/>
  <c r="E13" i="2" s="1"/>
  <c r="F12" i="2"/>
  <c r="O11" i="2"/>
  <c r="L11" i="2"/>
  <c r="J11" i="2"/>
  <c r="D11" i="2"/>
  <c r="C11" i="2"/>
  <c r="E11" i="2" s="1"/>
  <c r="O10" i="2"/>
  <c r="L10" i="2"/>
  <c r="J10" i="2"/>
  <c r="D10" i="2"/>
  <c r="C10" i="2"/>
  <c r="E10" i="2" s="1"/>
  <c r="O9" i="2"/>
  <c r="L9" i="2"/>
  <c r="J9" i="2"/>
  <c r="D9" i="2"/>
  <c r="C9" i="2"/>
  <c r="E9" i="2" s="1"/>
  <c r="O5" i="2"/>
  <c r="L5" i="2"/>
  <c r="J5" i="2"/>
  <c r="D5" i="2"/>
  <c r="C5" i="2"/>
  <c r="E5" i="2" s="1"/>
  <c r="O4" i="2"/>
  <c r="L4" i="2"/>
  <c r="J4" i="2"/>
  <c r="D4" i="2"/>
  <c r="E4" i="2"/>
  <c r="L99" i="2" l="1"/>
  <c r="B101" i="2"/>
  <c r="N96" i="2"/>
  <c r="M96" i="2"/>
  <c r="M98" i="2" s="1"/>
  <c r="M101" i="2" s="1"/>
  <c r="C83" i="2"/>
  <c r="E83" i="2" s="1"/>
  <c r="H96" i="2"/>
  <c r="H98" i="2" s="1"/>
  <c r="H101" i="2" s="1"/>
  <c r="F39" i="2"/>
  <c r="F61" i="2"/>
  <c r="L36" i="2"/>
  <c r="O72" i="2"/>
  <c r="D83" i="2"/>
  <c r="D99" i="2"/>
  <c r="C99" i="2"/>
  <c r="E99" i="2" s="1"/>
  <c r="F60" i="2"/>
  <c r="F90" i="2"/>
  <c r="D94" i="2"/>
  <c r="D16" i="2"/>
  <c r="F67" i="2"/>
  <c r="C36" i="2"/>
  <c r="E36" i="2" s="1"/>
  <c r="D36" i="2"/>
  <c r="D52" i="2"/>
  <c r="D72" i="2"/>
  <c r="F9" i="2"/>
  <c r="F13" i="2"/>
  <c r="C16" i="2"/>
  <c r="E16" i="2" s="1"/>
  <c r="F56" i="2"/>
  <c r="F87" i="2"/>
  <c r="F65" i="2"/>
  <c r="F15" i="2"/>
  <c r="F22" i="2"/>
  <c r="F30" i="2"/>
  <c r="F35" i="2"/>
  <c r="C94" i="2"/>
  <c r="E94" i="2" s="1"/>
  <c r="O36" i="2"/>
  <c r="F47" i="2"/>
  <c r="F70" i="2"/>
  <c r="F71" i="2"/>
  <c r="J83" i="2"/>
  <c r="F86" i="2"/>
  <c r="O99" i="2"/>
  <c r="F54" i="2"/>
  <c r="F93" i="2"/>
  <c r="J99" i="2"/>
  <c r="F4" i="2"/>
  <c r="F25" i="2"/>
  <c r="F41" i="2"/>
  <c r="F45" i="2"/>
  <c r="F69" i="2"/>
  <c r="E71" i="2"/>
  <c r="O83" i="2"/>
  <c r="F11" i="2"/>
  <c r="O16" i="2"/>
  <c r="F46" i="2"/>
  <c r="F49" i="2"/>
  <c r="F66" i="2"/>
  <c r="J94" i="2"/>
  <c r="F23" i="2"/>
  <c r="F26" i="2"/>
  <c r="F31" i="2"/>
  <c r="J36" i="2"/>
  <c r="F59" i="2"/>
  <c r="O94" i="2"/>
  <c r="L16" i="2"/>
  <c r="J16" i="2"/>
  <c r="E57" i="2"/>
  <c r="F14" i="2"/>
  <c r="F29" i="2"/>
  <c r="E34" i="2"/>
  <c r="E40" i="2"/>
  <c r="F40" i="2"/>
  <c r="E42" i="2"/>
  <c r="F42" i="2"/>
  <c r="E51" i="2"/>
  <c r="F51" i="2"/>
  <c r="J52" i="2"/>
  <c r="C52" i="2"/>
  <c r="F58" i="2"/>
  <c r="F64" i="2"/>
  <c r="C72" i="2"/>
  <c r="J72" i="2"/>
  <c r="F5" i="2"/>
  <c r="F10" i="2"/>
  <c r="F19" i="2"/>
  <c r="F20" i="2"/>
  <c r="F34" i="2"/>
  <c r="F68" i="2"/>
  <c r="E29" i="2"/>
  <c r="F33" i="2"/>
  <c r="F27" i="2"/>
  <c r="F44" i="2"/>
  <c r="L62" i="2"/>
  <c r="E92" i="2"/>
  <c r="F57" i="2"/>
  <c r="L83" i="2"/>
  <c r="F92" i="2"/>
  <c r="F100" i="2"/>
  <c r="O62" i="2"/>
  <c r="O52" i="2"/>
  <c r="F55" i="2"/>
  <c r="F89" i="2"/>
  <c r="F97" i="2"/>
  <c r="L72" i="2"/>
  <c r="L94" i="2"/>
  <c r="L52" i="2"/>
  <c r="Q82" i="2" l="1"/>
  <c r="Q75" i="2"/>
  <c r="Q78" i="2"/>
  <c r="Q76" i="2"/>
  <c r="Q81" i="2"/>
  <c r="Q80" i="2"/>
  <c r="Q79" i="2"/>
  <c r="L96" i="2"/>
  <c r="H102" i="2"/>
  <c r="H77" i="6"/>
  <c r="M102" i="2"/>
  <c r="M77" i="6"/>
  <c r="F94" i="2"/>
  <c r="F83" i="2"/>
  <c r="O96" i="2"/>
  <c r="D62" i="2"/>
  <c r="F99" i="2"/>
  <c r="E52" i="2"/>
  <c r="E72" i="2"/>
  <c r="C62" i="2"/>
  <c r="J62" i="2"/>
  <c r="F52" i="2"/>
  <c r="F16" i="2"/>
  <c r="F36" i="2"/>
  <c r="F72" i="2"/>
  <c r="L98" i="2" l="1"/>
  <c r="L101" i="2" s="1"/>
  <c r="N98" i="2"/>
  <c r="N101" i="2" s="1"/>
  <c r="D96" i="2"/>
  <c r="J96" i="2"/>
  <c r="I98" i="2"/>
  <c r="J98" i="2" s="1"/>
  <c r="C96" i="2"/>
  <c r="E96" i="2" s="1"/>
  <c r="E62" i="2"/>
  <c r="F62" i="2"/>
  <c r="N102" i="2" l="1"/>
  <c r="N77" i="6"/>
  <c r="Q96" i="2"/>
  <c r="B77" i="6"/>
  <c r="B102" i="2"/>
  <c r="L102" i="2"/>
  <c r="L77" i="6"/>
  <c r="I101" i="2"/>
  <c r="J101" i="2" s="1"/>
  <c r="F96" i="2"/>
  <c r="C98" i="2"/>
  <c r="D98" i="2"/>
  <c r="O98" i="2"/>
  <c r="Q29" i="2"/>
  <c r="Q61" i="2"/>
  <c r="Q100" i="2"/>
  <c r="Q62" i="2"/>
  <c r="Q30" i="2"/>
  <c r="Q52" i="2"/>
  <c r="Q26" i="2"/>
  <c r="Q94" i="2"/>
  <c r="Q31" i="2"/>
  <c r="Q13" i="2"/>
  <c r="Q33" i="2"/>
  <c r="Q34" i="2"/>
  <c r="Q93" i="2"/>
  <c r="Q67" i="2"/>
  <c r="Q39" i="2"/>
  <c r="Q66" i="2"/>
  <c r="Q56" i="2"/>
  <c r="Q10" i="2"/>
  <c r="Q64" i="2"/>
  <c r="Q15" i="2"/>
  <c r="Q101" i="2"/>
  <c r="Q59" i="2"/>
  <c r="Q20" i="2"/>
  <c r="Q19" i="2"/>
  <c r="Q14" i="2"/>
  <c r="Q41" i="2"/>
  <c r="Q68" i="2"/>
  <c r="Q65" i="2"/>
  <c r="Q69" i="2"/>
  <c r="Q16" i="2"/>
  <c r="Q90" i="2"/>
  <c r="Q22" i="2"/>
  <c r="Q35" i="2"/>
  <c r="Q46" i="2"/>
  <c r="Q8" i="2"/>
  <c r="Q54" i="2"/>
  <c r="Q55" i="2"/>
  <c r="Q99" i="2"/>
  <c r="Q11" i="2"/>
  <c r="Q71" i="2"/>
  <c r="Q72" i="2"/>
  <c r="Q87" i="2"/>
  <c r="Q4" i="2"/>
  <c r="Q27" i="2"/>
  <c r="Q40" i="2"/>
  <c r="Q49" i="2"/>
  <c r="Q86" i="2"/>
  <c r="Q7" i="2"/>
  <c r="Q47" i="2"/>
  <c r="Q60" i="2"/>
  <c r="Q36" i="2"/>
  <c r="Q25" i="2"/>
  <c r="Q5" i="2"/>
  <c r="Q97" i="2"/>
  <c r="Q70" i="2"/>
  <c r="Q57" i="2"/>
  <c r="Q89" i="2"/>
  <c r="Q83" i="2"/>
  <c r="Q23" i="2"/>
  <c r="Q45" i="2"/>
  <c r="Q9" i="2"/>
  <c r="Q42" i="2"/>
  <c r="Q51" i="2"/>
  <c r="Q44" i="2"/>
  <c r="Q58" i="2"/>
  <c r="Q92" i="2"/>
  <c r="Q98" i="2"/>
  <c r="O101" i="2"/>
  <c r="D101" i="2" l="1"/>
  <c r="S7" i="2" s="1"/>
  <c r="C101" i="2"/>
  <c r="R36" i="2" s="1"/>
  <c r="I102" i="2"/>
  <c r="I77" i="6"/>
  <c r="F98" i="2"/>
  <c r="E98" i="2"/>
  <c r="S8" i="2"/>
  <c r="S49" i="2"/>
  <c r="S89" i="2"/>
  <c r="S30" i="2"/>
  <c r="S64" i="2"/>
  <c r="S35" i="2"/>
  <c r="S40" i="2"/>
  <c r="S54" i="2"/>
  <c r="S69" i="2"/>
  <c r="S14" i="2"/>
  <c r="S10" i="2"/>
  <c r="S29" i="2"/>
  <c r="S45" i="2"/>
  <c r="S57" i="2"/>
  <c r="S71" i="2"/>
  <c r="S92" i="2"/>
  <c r="S27" i="2"/>
  <c r="S65" i="2"/>
  <c r="S99" i="2"/>
  <c r="S44" i="2"/>
  <c r="S51" i="2"/>
  <c r="S52" i="2"/>
  <c r="E101" i="2"/>
  <c r="R70" i="2"/>
  <c r="R31" i="2"/>
  <c r="R47" i="2"/>
  <c r="R56" i="2"/>
  <c r="R9" i="2"/>
  <c r="R23" i="2"/>
  <c r="R68" i="2"/>
  <c r="R25" i="2"/>
  <c r="R61" i="2"/>
  <c r="R87" i="2"/>
  <c r="R89" i="2"/>
  <c r="R15" i="2"/>
  <c r="R19" i="2"/>
  <c r="R64" i="2"/>
  <c r="R11" i="2"/>
  <c r="R10" i="2"/>
  <c r="R41" i="2"/>
  <c r="R67" i="2"/>
  <c r="R29" i="2"/>
  <c r="R49" i="2"/>
  <c r="R27" i="2"/>
  <c r="R4" i="2"/>
  <c r="R16" i="2"/>
  <c r="R20" i="2"/>
  <c r="R33" i="2"/>
  <c r="R96" i="2"/>
  <c r="R62" i="2"/>
  <c r="R98" i="2"/>
  <c r="S98" i="2"/>
  <c r="R92" i="2" l="1"/>
  <c r="R90" i="2"/>
  <c r="R55" i="2"/>
  <c r="S62" i="2"/>
  <c r="S33" i="2"/>
  <c r="S4" i="2"/>
  <c r="S97" i="2"/>
  <c r="S15" i="2"/>
  <c r="S93" i="2"/>
  <c r="S39" i="2"/>
  <c r="S5" i="2"/>
  <c r="D77" i="6"/>
  <c r="S96" i="2"/>
  <c r="S25" i="2"/>
  <c r="S46" i="2"/>
  <c r="S90" i="2"/>
  <c r="S67" i="2"/>
  <c r="S34" i="2"/>
  <c r="S61" i="2"/>
  <c r="S9" i="2"/>
  <c r="D102" i="2"/>
  <c r="S16" i="2"/>
  <c r="S31" i="2"/>
  <c r="S13" i="2"/>
  <c r="S56" i="2"/>
  <c r="S68" i="2"/>
  <c r="S11" i="2"/>
  <c r="S70" i="2"/>
  <c r="S19" i="2"/>
  <c r="S36" i="2"/>
  <c r="S87" i="2"/>
  <c r="S23" i="2"/>
  <c r="S26" i="2"/>
  <c r="S42" i="2"/>
  <c r="S20" i="2"/>
  <c r="S86" i="2"/>
  <c r="S66" i="2"/>
  <c r="S72" i="2"/>
  <c r="S47" i="2"/>
  <c r="S100" i="2"/>
  <c r="S83" i="2"/>
  <c r="S22" i="2"/>
  <c r="S41" i="2"/>
  <c r="S94" i="2"/>
  <c r="R76" i="2"/>
  <c r="R78" i="2"/>
  <c r="R75" i="2"/>
  <c r="S75" i="2"/>
  <c r="S76" i="2"/>
  <c r="S78" i="2"/>
  <c r="R66" i="2"/>
  <c r="R82" i="2"/>
  <c r="S55" i="2"/>
  <c r="S82" i="2"/>
  <c r="F101" i="2"/>
  <c r="R39" i="2"/>
  <c r="R13" i="2"/>
  <c r="R71" i="2"/>
  <c r="R35" i="2"/>
  <c r="R101" i="2"/>
  <c r="S101" i="2"/>
  <c r="C77" i="6"/>
  <c r="R94" i="2"/>
  <c r="R100" i="2"/>
  <c r="R44" i="2"/>
  <c r="R26" i="2"/>
  <c r="R86" i="2"/>
  <c r="R52" i="2"/>
  <c r="R42" i="2"/>
  <c r="R83" i="2"/>
  <c r="R51" i="2"/>
  <c r="R40" i="2"/>
  <c r="R54" i="2"/>
  <c r="R5" i="2"/>
  <c r="R59" i="2"/>
  <c r="R7" i="2"/>
  <c r="C102" i="2"/>
  <c r="R72" i="2"/>
  <c r="R34" i="2"/>
  <c r="R46" i="2"/>
  <c r="R30" i="2"/>
  <c r="R57" i="2"/>
  <c r="R99" i="2"/>
  <c r="R14" i="2"/>
  <c r="R97" i="2"/>
  <c r="R8" i="2"/>
  <c r="R60" i="2"/>
  <c r="R65" i="2"/>
  <c r="R45" i="2"/>
  <c r="R58" i="2"/>
  <c r="R69" i="2"/>
  <c r="R22" i="2"/>
  <c r="R93" i="2"/>
  <c r="R79" i="2"/>
  <c r="R80" i="2"/>
  <c r="R81" i="2"/>
  <c r="S81" i="2"/>
  <c r="S80" i="2"/>
  <c r="S79" i="2"/>
</calcChain>
</file>

<file path=xl/comments1.xml><?xml version="1.0" encoding="utf-8"?>
<comments xmlns="http://schemas.openxmlformats.org/spreadsheetml/2006/main">
  <authors>
    <author>LORENZO Martine</author>
  </authors>
  <commentList>
    <comment ref="A100" authorId="0" shapeId="0">
      <text>
        <r>
          <rPr>
            <b/>
            <sz val="9"/>
            <color indexed="81"/>
            <rFont val="Tahoma"/>
            <family val="2"/>
          </rPr>
          <t>Le % appliqué sera à préciser.</t>
        </r>
      </text>
    </comment>
  </commentList>
</comments>
</file>

<file path=xl/comments2.xml><?xml version="1.0" encoding="utf-8"?>
<comments xmlns="http://schemas.openxmlformats.org/spreadsheetml/2006/main">
  <authors>
    <author>SAILLY Nathalie</author>
  </authors>
  <commentList>
    <comment ref="B85" authorId="0" shapeId="0">
      <text>
        <r>
          <rPr>
            <b/>
            <sz val="9"/>
            <color indexed="81"/>
            <rFont val="Tahoma"/>
            <charset val="1"/>
          </rPr>
          <t>Ce montant ne sera pris en compte par l'AFD qu'en fin de projet lors de la remise du compte rendu financier final</t>
        </r>
      </text>
    </comment>
  </commentList>
</comments>
</file>

<file path=xl/sharedStrings.xml><?xml version="1.0" encoding="utf-8"?>
<sst xmlns="http://schemas.openxmlformats.org/spreadsheetml/2006/main" count="215" uniqueCount="179">
  <si>
    <t>TOTAL</t>
  </si>
  <si>
    <t>Nombre de mois ou % temps passé</t>
  </si>
  <si>
    <t>Total</t>
  </si>
  <si>
    <t>Contenu du poste /Implication dans le Projet</t>
  </si>
  <si>
    <t>Personnel en appui ponctuel (à détailler, une fonction par ligne)</t>
  </si>
  <si>
    <t>Une fonction par ligne</t>
  </si>
  <si>
    <t xml:space="preserve">Equipe technique </t>
  </si>
  <si>
    <t>REPARTITION COUTS RH  (lignes à rajouter autant que nécessaire)</t>
  </si>
  <si>
    <t xml:space="preserve">
N° projet :
Tranche 1 : XX mois 
Tranche 2 : XX mois 
Types de dépenses (en €)
 (à détailler et sigles à expliciter)</t>
  </si>
  <si>
    <t>Total dépenses prévisionnelles (convention)
(en €)</t>
  </si>
  <si>
    <t>Dépenses réalisées 
Tranche 1
(en €)</t>
  </si>
  <si>
    <t>Dépenses réalisées 
Tranche 2
(en €)</t>
  </si>
  <si>
    <t>1- Immobilier, équipements technique et mobilier</t>
  </si>
  <si>
    <t xml:space="preserve"> - Dont immobilier, locaux, terrains, infrastructures.</t>
  </si>
  <si>
    <t xml:space="preserve"> - Dont équipements techniques et véhicules</t>
  </si>
  <si>
    <t xml:space="preserve"> - Dont logiciel filtrage</t>
  </si>
  <si>
    <t xml:space="preserve"> - Dont mobilier</t>
  </si>
  <si>
    <t>Sous total 1 -  Immobilier, équipements techniques et mobilier</t>
  </si>
  <si>
    <t>2- Frais de services, achats et locations</t>
  </si>
  <si>
    <t xml:space="preserve"> - Dont intrants, matières premières, marchandises et autres approvisionnements</t>
  </si>
  <si>
    <t xml:space="preserve"> - Dont fournitures et consommables</t>
  </si>
  <si>
    <t xml:space="preserve"> - Dont locations hors leasing (salles, véhicules, bureau…)</t>
  </si>
  <si>
    <t xml:space="preserve"> - Dont frais de documentation, de publication et de diffusion</t>
  </si>
  <si>
    <t xml:space="preserve"> - Dont autres achats et services extérieurs (téléphone, internet…)</t>
  </si>
  <si>
    <t>Sous total 2 - Achats et services extérieurs</t>
  </si>
  <si>
    <t xml:space="preserve"> - Dont frais de services spécifiques au projet (gardiennage, entretien, maintenance…)</t>
  </si>
  <si>
    <t xml:space="preserve"> - Dont prestations externes spécifiques au projet (experts honorariés, sous-traitance, études techniques…)</t>
  </si>
  <si>
    <t xml:space="preserve"> - Dont évaluation externe</t>
  </si>
  <si>
    <t>Sous total 3 - Frais de services, d'études et de prestations externes</t>
  </si>
  <si>
    <t xml:space="preserve"> </t>
  </si>
  <si>
    <t>Sous total 5 - Activités non ventilables</t>
  </si>
  <si>
    <t>Sous total 6 - Ressources Humaines</t>
  </si>
  <si>
    <t xml:space="preserve"> - Dont fonds d'appels à projets</t>
  </si>
  <si>
    <t xml:space="preserve"> - Dont fonds d'urgence (appui juridique…)</t>
  </si>
  <si>
    <t xml:space="preserve"> - Dont autres fonds (microcrédit, microgarantie, microparticipation…)</t>
  </si>
  <si>
    <t>Sous total 7 - Fonds redistributifs</t>
  </si>
  <si>
    <t>A-Sous-total coûts directs (1+2+3+4+5+6)</t>
  </si>
  <si>
    <t>B - Divers et imprévus (5% maximum de la ligne A)</t>
  </si>
  <si>
    <t>C-Total coûts directs (A+B)</t>
  </si>
  <si>
    <t>D-Coûts indirects</t>
  </si>
  <si>
    <t xml:space="preserve">  - % maximum de la ligne C (défini dans l'AMI concerné)
</t>
  </si>
  <si>
    <t>TOTAL GENERAL (C+D)</t>
  </si>
  <si>
    <t>contrôles totaux onglet 'Ressources'</t>
  </si>
  <si>
    <t>LOGO OSC à insérer</t>
  </si>
  <si>
    <t>* Cette colonne peut intégrer également les modifications de dépenses validées par un ANO de l'AFD accordé après la signature de la convention.</t>
  </si>
  <si>
    <t>** A titre exceptionnel, cette colonne sera renseignée si l'OSC prévoit des écarts de dépenses d'une ou plusieurs rubriques supérieurs à +ou- 20% par rapport à la convention signée.</t>
  </si>
  <si>
    <t>*** Cette colonne peut intégrer également une modification des dépenses par ANO ou avenant relatif à la tranche 2. Ces ANO ou avenants peuvent être accordés par l'AFD.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</si>
  <si>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Tranche 1 + révisées Tranche 2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</si>
  <si>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(tranche 1 + tranche 2)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</si>
  <si>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révisé/ total prévisionnel (convention) 
(en %)</t>
    </r>
  </si>
  <si>
    <r>
      <t>Dépenses prévisionnelles (convention) 
Tranche 1
(en €)</t>
    </r>
    <r>
      <rPr>
        <b/>
        <sz val="12"/>
        <rFont val="Calibri"/>
        <family val="2"/>
      </rPr>
      <t>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</si>
  <si>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 réalisé  / prévisionnel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</si>
  <si>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Dépenses prévisionnelles (convention)  Tranche 2
(en €)</t>
    </r>
  </si>
  <si>
    <r>
      <t>Dépenses révisées 
Tranche 2 
(en €)</t>
    </r>
    <r>
      <rPr>
        <b/>
        <sz val="12"/>
        <rFont val="Calibri"/>
        <family val="2"/>
      </rPr>
      <t>**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</si>
  <si>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réalisé /révisé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</si>
  <si>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prévisonnelles /total dépenses prévisionnelles (convention)
(en %)
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</si>
  <si>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révisées / total dépenses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</si>
  <si>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réalisées / total dépenses réalisées
(en %)</t>
    </r>
  </si>
  <si>
    <r>
      <t xml:space="preserve">4- Frais de voyages, de déplacements et de mission </t>
    </r>
    <r>
      <rPr>
        <b/>
        <sz val="12"/>
        <rFont val="Arial"/>
        <family val="2"/>
      </rPr>
      <t>liés au projet</t>
    </r>
  </si>
  <si>
    <r>
      <t>7- Fonds redistributifs (</t>
    </r>
    <r>
      <rPr>
        <b/>
        <sz val="12"/>
        <rFont val="Arial"/>
        <family val="2"/>
      </rPr>
      <t>ne concernent pas les rétrocessions</t>
    </r>
    <r>
      <rPr>
        <b/>
        <sz val="12"/>
        <color theme="1"/>
        <rFont val="Arial"/>
        <family val="2"/>
      </rPr>
      <t>)</t>
    </r>
  </si>
  <si>
    <t>Total ressources prévisionnelles (convention)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</si>
  <si>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</si>
  <si>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 / total prévisionnel (convention)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</si>
  <si>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consommé / total révisé (convention) 
(en %)</t>
    </r>
  </si>
  <si>
    <r>
      <t>Ressources prévisionnelles (convention) 
Tranche 1
(en €)</t>
    </r>
    <r>
      <rPr>
        <b/>
        <sz val="12"/>
        <rFont val="Calibri"/>
        <family val="2"/>
      </rPr>
      <t>*</t>
    </r>
  </si>
  <si>
    <t>Ressources consommées
Tranche 1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</si>
  <si>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consommé / prévisionnel 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</si>
  <si>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Ressources prévisionnelles (convention)  Tranche 2
(en €)</t>
    </r>
  </si>
  <si>
    <r>
      <t>Ressources révisées 
Tranche 2 
(en €)</t>
    </r>
    <r>
      <rPr>
        <b/>
        <sz val="12"/>
        <rFont val="Calibri"/>
        <family val="2"/>
      </rPr>
      <t>**</t>
    </r>
  </si>
  <si>
    <t>Ressources consommées
Tranche 2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</si>
  <si>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consommé /révisé 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</si>
  <si>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prévisionnelles /total ressources prévues (convention)
(en %)
</t>
    </r>
  </si>
  <si>
    <r>
      <rPr>
        <b/>
        <sz val="12"/>
        <color rgb="FFFF0000"/>
        <rFont val="Arial"/>
        <family val="2"/>
      </rPr>
      <t xml:space="preserve">(automatique) </t>
    </r>
    <r>
      <rPr>
        <b/>
        <sz val="12"/>
        <rFont val="Arial"/>
        <family val="2"/>
      </rPr>
      <t xml:space="preserve">
part des ressources révisées / total ressources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</si>
  <si>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consommées / total ressources consommées
(en %)</t>
    </r>
  </si>
  <si>
    <t xml:space="preserve">Etat des ressources (acquis/sollicité/à solliciter)
</t>
  </si>
  <si>
    <t>1 - Contribution de l’AFD et des Ministères français</t>
  </si>
  <si>
    <t>Subvention de l'AFD (DPA-OSC)</t>
  </si>
  <si>
    <t>Part de la subvention AFD (DPA-OSC) reçue en tranche 1 mais non consommée en tranche 1</t>
  </si>
  <si>
    <t>Autres financements AFD (à détailler) :</t>
  </si>
  <si>
    <t>Expertise France (dont Initiative 5%) (à détailler)</t>
  </si>
  <si>
    <t>FFEM (à détailler)</t>
  </si>
  <si>
    <t>FID (à détailler)</t>
  </si>
  <si>
    <t>…</t>
  </si>
  <si>
    <t>Tous ministères français - services centraux et déconcentrés (à détailler)</t>
  </si>
  <si>
    <t>Sous-total 1 - Contribution AFD et des Ministères français</t>
  </si>
  <si>
    <t>2 - Autres ressources mobilisées</t>
  </si>
  <si>
    <t>2.1 - Ressources d'origine privée</t>
  </si>
  <si>
    <t>Autres fonds privés (à détailler)</t>
  </si>
  <si>
    <t>Recettes locales  (à détailler)</t>
  </si>
  <si>
    <t>Partenaires locaux  (à détailler)</t>
  </si>
  <si>
    <t>Sous-total 2.1 - Ressources d'origine privée</t>
  </si>
  <si>
    <t xml:space="preserve">2.2 - Ressources d'origine publique française et internationale </t>
  </si>
  <si>
    <t>Total des valorisations d'origine publique (cf tableau des valorisations)</t>
  </si>
  <si>
    <t>Collectivités territoriales françaises  (à détailler)</t>
  </si>
  <si>
    <t>Agences de l'eau  (à détailler)</t>
  </si>
  <si>
    <t>UE  (à détailler)</t>
  </si>
  <si>
    <t>Agences des Nations-Unies  (à détailler)</t>
  </si>
  <si>
    <t>Coopérations bilatérales  (à détailler)</t>
  </si>
  <si>
    <t>Etablissements publics hors tutelle de l'Etat  (à détailler)</t>
  </si>
  <si>
    <t>Etablissements publics sous tutelle de l'Etat  (à détailler)</t>
  </si>
  <si>
    <t xml:space="preserve">Sous-total 2.2 - Ressources d'origine publique française et internationale </t>
  </si>
  <si>
    <t>Sous-total 2 - Autres ressources mobilisées</t>
  </si>
  <si>
    <t>TOTAL GENERAL DES RESSOURCES</t>
  </si>
  <si>
    <t>contrôles totaux onglet 'Dépenses'</t>
  </si>
  <si>
    <t>Calcul du reliquat AFD</t>
  </si>
  <si>
    <t>Montant de la subvention AFD à rembourser en fin de projet dans le cas d'une sous consommation du budget</t>
  </si>
  <si>
    <t xml:space="preserve">* Cette colonne peut intégrer également les modifications de ressources validées par un  ANO accordé après la signature de la convention.  </t>
  </si>
  <si>
    <t>** A titre exceptionnel, cette colonne sera renseignée si l'OSC prévoit des écarts de ressources d'une ou plusieurs rubriques supérieurs à +ou- 20% par rapport à la convention signée.</t>
  </si>
  <si>
    <t>*** Cette colonne peut intégrer également une modification des ressources par ANO ou avenant relatif à la tranche 2. Ces ANO ou avenants peuvent être accordés par l'AFD.</t>
  </si>
  <si>
    <t>Fonds apportés par l'OSC</t>
  </si>
  <si>
    <t>Total des valorisations d'origine privée (cf onglet valorisations)</t>
  </si>
  <si>
    <t>POUR RAPPEL, LE MONTANT DES VALORISATIONS DOIT ÊTRE IDENTIQUE EN RESSOURCES ET EN DEPENSES PAR TRANCHE</t>
  </si>
  <si>
    <t>Ce tableau doit être actualisé à chaque nouvelle transmission du tableau budgétaire à l'AFD.</t>
  </si>
  <si>
    <t xml:space="preserve">Descriptif de la valorisation 
</t>
  </si>
  <si>
    <t>TRANCHE 1 (en €)</t>
  </si>
  <si>
    <r>
      <t xml:space="preserve">TRANCHE 2 (en </t>
    </r>
    <r>
      <rPr>
        <b/>
        <sz val="12"/>
        <rFont val="Calibri"/>
        <family val="2"/>
      </rPr>
      <t>€)</t>
    </r>
  </si>
  <si>
    <t xml:space="preserve"> Valorisations d’origine privée
</t>
  </si>
  <si>
    <t xml:space="preserve">Sous total </t>
  </si>
  <si>
    <t xml:space="preserve"> Valorisations d’origine publique </t>
  </si>
  <si>
    <t>Bénévolat</t>
  </si>
  <si>
    <t xml:space="preserve">TOTAL GENERAL </t>
  </si>
  <si>
    <t>LOGO OSC 
à insérer</t>
  </si>
  <si>
    <t>MODE DE CALCUL (coût unitaire - nombre d'unités )</t>
  </si>
  <si>
    <t>5- Activités non ventilables (hors coût RH ou honoraires)</t>
  </si>
  <si>
    <r>
      <t xml:space="preserve">Part subvention AFD reçue en Tranche 1 </t>
    </r>
    <r>
      <rPr>
        <sz val="12"/>
        <color indexed="62"/>
        <rFont val="Arial"/>
        <family val="2"/>
      </rPr>
      <t>(à saisir manuellement)</t>
    </r>
  </si>
  <si>
    <r>
      <t>Reliquat à consommer en Tranche 2</t>
    </r>
    <r>
      <rPr>
        <sz val="12"/>
        <color rgb="FFFF0000"/>
        <rFont val="Arial"/>
        <family val="2"/>
      </rPr>
      <t xml:space="preserve"> (automatique)</t>
    </r>
  </si>
  <si>
    <r>
      <t xml:space="preserve">Part subvention AFD consommée en Tranche 1 </t>
    </r>
    <r>
      <rPr>
        <sz val="12"/>
        <color rgb="FFFF0000"/>
        <rFont val="Arial"/>
        <family val="2"/>
      </rPr>
      <t>(automatique)</t>
    </r>
  </si>
  <si>
    <r>
      <t xml:space="preserve">Part subvention AFD reçue en Tranche 2 </t>
    </r>
    <r>
      <rPr>
        <sz val="12"/>
        <color indexed="62"/>
        <rFont val="Arial"/>
        <family val="2"/>
      </rPr>
      <t>(à saisir manuellement en Tranche 2 uniquement)</t>
    </r>
  </si>
  <si>
    <r>
      <t xml:space="preserve">Part subvention AFD consommée en Tranche 2 </t>
    </r>
    <r>
      <rPr>
        <sz val="12"/>
        <color rgb="FFFF0000"/>
        <rFont val="Arial"/>
        <family val="2"/>
      </rPr>
      <t>(automatique)</t>
    </r>
  </si>
  <si>
    <t>Tableau à ne remplir qu'en cas de projet terrain qui implique plusieurs pays :</t>
  </si>
  <si>
    <t xml:space="preserve">
N° projet :
Tranche 1 : XX mois 
Tranche 2 : XX mois 
(en €)</t>
  </si>
  <si>
    <t>Total dépenses prévisionnelles (convention)</t>
  </si>
  <si>
    <t>Total dépenses réalisées</t>
  </si>
  <si>
    <t>(automatique)
Variation
réalisé/ prévisionnel (convention)
(en %)</t>
  </si>
  <si>
    <t>A- Ventilation des dépenses par pays</t>
  </si>
  <si>
    <t>Pays 1</t>
  </si>
  <si>
    <t>Pays 2</t>
  </si>
  <si>
    <t>Pays 3</t>
  </si>
  <si>
    <t>Pays 4</t>
  </si>
  <si>
    <t>Pays 5</t>
  </si>
  <si>
    <t>Sous-total</t>
  </si>
  <si>
    <t>B- Dépenses pour les actions transversales</t>
  </si>
  <si>
    <t>C- Divers et imprévus</t>
  </si>
  <si>
    <t>D- Coûts indirects</t>
  </si>
  <si>
    <t>TOTAL GENERAL (A+B+C)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</si>
  <si>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réalisé / total révisé     (en %)</t>
    </r>
  </si>
  <si>
    <t>Sous total 4 - Frais de voyages, de déplacements et de mission</t>
  </si>
  <si>
    <t>6-Ressources Humaines
(renvoi à l'Onglet "Répartition RH" à compléter obligatoirement)</t>
  </si>
  <si>
    <t>3- Frais d'études, de consultances et de prestations externes 
(dont audit et évaluation)</t>
  </si>
  <si>
    <r>
      <t xml:space="preserve">Mode de Calcul 
</t>
    </r>
    <r>
      <rPr>
        <b/>
        <sz val="12"/>
        <color rgb="FFFF0000"/>
        <rFont val="Arial"/>
        <family val="2"/>
      </rPr>
      <t>(coût unitaire x nombre d'unités )</t>
    </r>
    <r>
      <rPr>
        <b/>
        <sz val="12"/>
        <rFont val="Arial"/>
        <family val="2"/>
      </rPr>
      <t xml:space="preserve">
</t>
    </r>
    <r>
      <rPr>
        <b/>
        <u/>
        <sz val="12"/>
        <color rgb="FFFF0000"/>
        <rFont val="Arial"/>
        <family val="2"/>
      </rPr>
      <t>(bien préciser les dépenses valorisées</t>
    </r>
    <r>
      <rPr>
        <b/>
        <sz val="12"/>
        <color theme="4"/>
        <rFont val="Arial"/>
        <family val="2"/>
      </rPr>
      <t xml:space="preserve"> </t>
    </r>
    <r>
      <rPr>
        <b/>
        <sz val="12"/>
        <rFont val="Arial"/>
        <family val="2"/>
      </rPr>
      <t xml:space="preserve">)
</t>
    </r>
    <r>
      <rPr>
        <sz val="12"/>
        <rFont val="Arial"/>
        <family val="2"/>
      </rPr>
      <t>(doit tenir en une ligne de façon à ne pas destructurer le tableau - 230 caractères police 12)</t>
    </r>
  </si>
  <si>
    <r>
      <t xml:space="preserve">
N° du projet : 
Tranche 1 : XX mois 
Tranche 2 : XX mois 
Origine des ressources (en €)
</t>
    </r>
    <r>
      <rPr>
        <i/>
        <sz val="12"/>
        <rFont val="Arial"/>
        <family val="2"/>
      </rPr>
      <t xml:space="preserve"> (à détailler et sigles à expliciter)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</si>
  <si>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 Tranche 1 + révisées
 Tranche 2
(en €)</t>
    </r>
  </si>
  <si>
    <t>Coût Unitaire
(salaire brut chargé)</t>
  </si>
  <si>
    <t>Personnel valorisé dans le cadre du projet (si directement impliqué dans les activités du projet)</t>
  </si>
  <si>
    <t xml:space="preserve">Coût Unitaire
</t>
  </si>
  <si>
    <t>Pouvoirs publics nationaux  (à détailler)</t>
  </si>
  <si>
    <t xml:space="preserve"> - Dont audit externe (obligatoire pour tous les projets)</t>
  </si>
  <si>
    <t>DATE, NOM, FONCTION et SIGNATURE (personne habilitée)</t>
  </si>
  <si>
    <t>DATE, NOM, FONCTION et SIGNATURE  (personne habilitée)</t>
  </si>
  <si>
    <t>Contenu du poste /Implication dans le Projet/Structure d'appartenance
Préciser si mise à disposition ou bénévolat</t>
  </si>
  <si>
    <t>Personnel salarié par le siège de l'association (si directement impliqué dans les activités du projet)</t>
  </si>
  <si>
    <t>Equipe soutien si directement impliqué dans le projet (cf. se référer à la notice)</t>
  </si>
  <si>
    <t>Ressources Humaines</t>
  </si>
  <si>
    <t>Contenu du poste /Implication dans le Projet/Structure d'appartenance</t>
  </si>
  <si>
    <t>Personnel Expatrié (à détailler, une fonction par ligne, indiquer lieu d'affectation)</t>
  </si>
  <si>
    <t xml:space="preserve">Equipe terrain technique </t>
  </si>
  <si>
    <t xml:space="preserve">Equipe soutien </t>
  </si>
  <si>
    <t xml:space="preserve">PAYS </t>
  </si>
  <si>
    <t xml:space="preserve">Nombre de jours ou de mois </t>
  </si>
  <si>
    <t>Personnel expatrié</t>
  </si>
  <si>
    <t>Personne en appui ponctuel</t>
  </si>
  <si>
    <t>Equipe terrain technique</t>
  </si>
  <si>
    <t>Equipe soutien</t>
  </si>
  <si>
    <t>Equipe technique</t>
  </si>
  <si>
    <t>Personnel valorisé</t>
  </si>
  <si>
    <t>Personnel terrain (à détailler, une fonction par ligne)</t>
  </si>
  <si>
    <t>TOTAL GENERAL</t>
  </si>
  <si>
    <t>Personnel terrain</t>
  </si>
  <si>
    <t>Personnel salarié par le siège de l'association et dédié au projet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</si>
</sst>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b/>
      <u/>
      <sz val="12"/>
      <color rgb="FFFF0000"/>
      <name val="Arial"/>
      <family val="2"/>
    </font>
    <font>
      <b/>
      <sz val="12"/>
      <color theme="4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2"/>
      <color rgb="FF0070C0"/>
      <name val="Arial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sz val="12"/>
      <color rgb="FF0070C0"/>
      <name val="Arial"/>
      <family val="2"/>
    </font>
    <font>
      <i/>
      <sz val="12"/>
      <color theme="3"/>
      <name val="Arial"/>
      <family val="2"/>
    </font>
    <font>
      <i/>
      <sz val="12"/>
      <color rgb="FF0070C0"/>
      <name val="Arial"/>
      <family val="2"/>
    </font>
    <font>
      <b/>
      <i/>
      <sz val="12"/>
      <name val="Arial"/>
      <family val="2"/>
    </font>
    <font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10"/>
      <name val="Times New Roman"/>
      <family val="1"/>
    </font>
    <font>
      <sz val="12"/>
      <color indexed="62"/>
      <name val="Arial"/>
      <family val="2"/>
    </font>
    <font>
      <sz val="9"/>
      <name val="Times New Roman"/>
      <family val="1"/>
    </font>
    <font>
      <b/>
      <sz val="9"/>
      <color indexed="81"/>
      <name val="Tahoma"/>
      <charset val="1"/>
    </font>
    <font>
      <b/>
      <sz val="11"/>
      <name val="Times New Roman"/>
      <family val="1"/>
    </font>
    <font>
      <b/>
      <i/>
      <sz val="12"/>
      <color rgb="FFFF0000"/>
      <name val="Arial"/>
      <family val="2"/>
    </font>
    <font>
      <i/>
      <sz val="10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u/>
      <sz val="14"/>
      <color rgb="FFFF0000"/>
      <name val="Arial"/>
      <family val="2"/>
    </font>
    <font>
      <b/>
      <sz val="9"/>
      <color indexed="81"/>
      <name val="Tahoma"/>
      <family val="2"/>
    </font>
    <font>
      <b/>
      <i/>
      <sz val="11"/>
      <name val="Calibri"/>
      <family val="2"/>
    </font>
    <font>
      <b/>
      <sz val="11"/>
      <color rgb="FF000000"/>
      <name val="Calibri"/>
      <family val="2"/>
    </font>
    <font>
      <i/>
      <sz val="11"/>
      <name val="Calibri"/>
      <family val="2"/>
    </font>
    <font>
      <i/>
      <sz val="10"/>
      <color theme="9" tint="0.3999755851924192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gray125">
        <fgColor rgb="FF000000"/>
        <bgColor rgb="FFDA969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gray125">
        <fgColor rgb="FF000000"/>
        <bgColor theme="5" tint="0.39997558519241921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13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A9694"/>
        <bgColor rgb="FF000000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gray125">
        <fgColor rgb="FF000000"/>
        <bgColor theme="7" tint="0.39997558519241921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451"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5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4" fillId="0" borderId="1" xfId="0" applyFont="1" applyFill="1" applyBorder="1"/>
    <xf numFmtId="0" fontId="5" fillId="3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/>
    </xf>
    <xf numFmtId="0" fontId="0" fillId="6" borderId="0" xfId="0" applyFill="1"/>
    <xf numFmtId="0" fontId="13" fillId="7" borderId="0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left" vertical="center"/>
    </xf>
    <xf numFmtId="0" fontId="9" fillId="8" borderId="6" xfId="0" applyFont="1" applyFill="1" applyBorder="1" applyAlignment="1">
      <alignment horizontal="center" vertical="center"/>
    </xf>
    <xf numFmtId="0" fontId="15" fillId="9" borderId="1" xfId="0" applyFont="1" applyFill="1" applyBorder="1" applyAlignment="1" applyProtection="1">
      <alignment horizontal="center" vertical="top" wrapText="1"/>
      <protection locked="0"/>
    </xf>
    <xf numFmtId="0" fontId="15" fillId="10" borderId="1" xfId="0" applyFont="1" applyFill="1" applyBorder="1" applyAlignment="1" applyProtection="1">
      <alignment horizontal="center" vertical="top" wrapText="1"/>
      <protection locked="0"/>
    </xf>
    <xf numFmtId="0" fontId="15" fillId="11" borderId="1" xfId="0" applyFont="1" applyFill="1" applyBorder="1" applyAlignment="1">
      <alignment horizontal="center" vertical="top" wrapText="1"/>
    </xf>
    <xf numFmtId="0" fontId="15" fillId="12" borderId="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12" borderId="1" xfId="0" applyFont="1" applyFill="1" applyBorder="1" applyAlignment="1" applyProtection="1">
      <alignment horizontal="center" vertical="top" wrapText="1"/>
      <protection locked="0"/>
    </xf>
    <xf numFmtId="0" fontId="15" fillId="11" borderId="1" xfId="0" applyFont="1" applyFill="1" applyBorder="1" applyAlignment="1" applyProtection="1">
      <alignment horizontal="center" vertical="top" wrapText="1"/>
      <protection locked="0"/>
    </xf>
    <xf numFmtId="164" fontId="15" fillId="9" borderId="1" xfId="0" applyNumberFormat="1" applyFont="1" applyFill="1" applyBorder="1" applyAlignment="1" applyProtection="1">
      <alignment horizontal="center" vertical="top" wrapText="1"/>
      <protection locked="0"/>
    </xf>
    <xf numFmtId="0" fontId="15" fillId="10" borderId="1" xfId="0" applyFont="1" applyFill="1" applyBorder="1" applyAlignment="1">
      <alignment horizontal="center" vertical="top" wrapText="1"/>
    </xf>
    <xf numFmtId="9" fontId="15" fillId="11" borderId="1" xfId="1" applyFont="1" applyFill="1" applyBorder="1" applyAlignment="1" applyProtection="1">
      <alignment horizontal="center" vertical="top" wrapText="1"/>
      <protection locked="0"/>
    </xf>
    <xf numFmtId="164" fontId="15" fillId="9" borderId="5" xfId="0" applyNumberFormat="1" applyFont="1" applyFill="1" applyBorder="1" applyAlignment="1" applyProtection="1">
      <alignment horizontal="center" vertical="top" wrapText="1"/>
      <protection locked="0"/>
    </xf>
    <xf numFmtId="0" fontId="21" fillId="9" borderId="0" xfId="0" applyFont="1" applyFill="1" applyAlignment="1">
      <alignment horizontal="center" vertical="center" wrapText="1"/>
    </xf>
    <xf numFmtId="3" fontId="15" fillId="6" borderId="7" xfId="0" applyNumberFormat="1" applyFont="1" applyFill="1" applyBorder="1" applyAlignment="1">
      <alignment horizontal="right" vertical="center" wrapText="1"/>
    </xf>
    <xf numFmtId="9" fontId="15" fillId="6" borderId="7" xfId="0" applyNumberFormat="1" applyFont="1" applyFill="1" applyBorder="1" applyAlignment="1">
      <alignment horizontal="right" vertical="center"/>
    </xf>
    <xf numFmtId="164" fontId="15" fillId="6" borderId="7" xfId="0" applyNumberFormat="1" applyFont="1" applyFill="1" applyBorder="1" applyAlignment="1">
      <alignment horizontal="right" vertical="center" wrapText="1"/>
    </xf>
    <xf numFmtId="9" fontId="15" fillId="6" borderId="7" xfId="0" applyNumberFormat="1" applyFont="1" applyFill="1" applyBorder="1" applyAlignment="1">
      <alignment horizontal="right" vertical="center" wrapText="1"/>
    </xf>
    <xf numFmtId="9" fontId="15" fillId="6" borderId="7" xfId="1" applyFont="1" applyFill="1" applyBorder="1" applyAlignment="1">
      <alignment horizontal="right" vertical="center" wrapText="1"/>
    </xf>
    <xf numFmtId="0" fontId="22" fillId="0" borderId="0" xfId="0" applyFont="1"/>
    <xf numFmtId="0" fontId="23" fillId="0" borderId="8" xfId="0" applyFont="1" applyBorder="1" applyAlignment="1" applyProtection="1">
      <alignment horizontal="left" vertical="top" wrapText="1"/>
      <protection locked="0"/>
    </xf>
    <xf numFmtId="3" fontId="17" fillId="6" borderId="9" xfId="0" applyNumberFormat="1" applyFont="1" applyFill="1" applyBorder="1" applyAlignment="1">
      <alignment horizontal="right" vertical="center" wrapText="1"/>
    </xf>
    <xf numFmtId="3" fontId="15" fillId="6" borderId="9" xfId="0" applyNumberFormat="1" applyFont="1" applyFill="1" applyBorder="1" applyAlignment="1">
      <alignment horizontal="right" vertical="center" wrapText="1"/>
    </xf>
    <xf numFmtId="9" fontId="15" fillId="0" borderId="9" xfId="0" applyNumberFormat="1" applyFont="1" applyBorder="1" applyAlignment="1">
      <alignment horizontal="right" vertical="center"/>
    </xf>
    <xf numFmtId="3" fontId="24" fillId="6" borderId="9" xfId="0" applyNumberFormat="1" applyFont="1" applyFill="1" applyBorder="1" applyAlignment="1">
      <alignment horizontal="right" vertical="center" wrapText="1"/>
    </xf>
    <xf numFmtId="164" fontId="15" fillId="6" borderId="9" xfId="0" applyNumberFormat="1" applyFont="1" applyFill="1" applyBorder="1" applyAlignment="1">
      <alignment horizontal="right" vertical="center" wrapText="1"/>
    </xf>
    <xf numFmtId="9" fontId="17" fillId="6" borderId="9" xfId="0" applyNumberFormat="1" applyFont="1" applyFill="1" applyBorder="1" applyAlignment="1">
      <alignment horizontal="right" vertical="center"/>
    </xf>
    <xf numFmtId="9" fontId="24" fillId="6" borderId="9" xfId="1" applyFont="1" applyFill="1" applyBorder="1" applyAlignment="1">
      <alignment horizontal="right" vertical="center" wrapText="1"/>
    </xf>
    <xf numFmtId="0" fontId="21" fillId="0" borderId="0" xfId="0" applyFont="1"/>
    <xf numFmtId="0" fontId="17" fillId="0" borderId="1" xfId="0" applyFont="1" applyBorder="1" applyAlignment="1" applyProtection="1">
      <alignment horizontal="left" vertical="top" wrapText="1"/>
      <protection locked="0"/>
    </xf>
    <xf numFmtId="3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17" fillId="11" borderId="1" xfId="0" applyNumberFormat="1" applyFont="1" applyFill="1" applyBorder="1" applyAlignment="1">
      <alignment horizontal="right" vertical="center" wrapText="1"/>
    </xf>
    <xf numFmtId="3" fontId="17" fillId="12" borderId="1" xfId="0" applyNumberFormat="1" applyFont="1" applyFill="1" applyBorder="1" applyAlignment="1">
      <alignment horizontal="right" vertical="center" wrapText="1"/>
    </xf>
    <xf numFmtId="9" fontId="17" fillId="0" borderId="1" xfId="0" applyNumberFormat="1" applyFont="1" applyBorder="1" applyAlignment="1">
      <alignment horizontal="right" vertical="center" wrapText="1"/>
    </xf>
    <xf numFmtId="3" fontId="25" fillId="12" borderId="1" xfId="0" applyNumberFormat="1" applyFont="1" applyFill="1" applyBorder="1" applyAlignment="1" applyProtection="1">
      <alignment horizontal="right" vertical="center" wrapText="1"/>
      <protection locked="0"/>
    </xf>
    <xf numFmtId="3" fontId="17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25" fillId="11" borderId="4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1" xfId="0" applyNumberFormat="1" applyFont="1" applyBorder="1" applyAlignment="1">
      <alignment horizontal="right" vertical="center" wrapText="1"/>
    </xf>
    <xf numFmtId="9" fontId="17" fillId="10" borderId="1" xfId="0" applyNumberFormat="1" applyFont="1" applyFill="1" applyBorder="1" applyAlignment="1">
      <alignment horizontal="right" vertical="center" wrapText="1"/>
    </xf>
    <xf numFmtId="9" fontId="25" fillId="11" borderId="4" xfId="1" applyFont="1" applyFill="1" applyBorder="1" applyAlignment="1" applyProtection="1">
      <alignment horizontal="right" vertical="center" wrapText="1"/>
      <protection locked="0"/>
    </xf>
    <xf numFmtId="9" fontId="17" fillId="12" borderId="1" xfId="0" applyNumberFormat="1" applyFont="1" applyFill="1" applyBorder="1" applyAlignment="1">
      <alignment horizontal="right" vertical="center" wrapText="1"/>
    </xf>
    <xf numFmtId="9" fontId="15" fillId="0" borderId="10" xfId="0" applyNumberFormat="1" applyFont="1" applyBorder="1" applyAlignment="1">
      <alignment horizontal="right" vertical="center"/>
    </xf>
    <xf numFmtId="0" fontId="17" fillId="0" borderId="1" xfId="0" applyFont="1" applyBorder="1" applyAlignment="1" applyProtection="1">
      <alignment vertical="center"/>
      <protection locked="0"/>
    </xf>
    <xf numFmtId="0" fontId="23" fillId="0" borderId="1" xfId="0" applyFont="1" applyBorder="1" applyAlignment="1" applyProtection="1">
      <alignment horizontal="left" vertical="top" wrapText="1"/>
      <protection locked="0"/>
    </xf>
    <xf numFmtId="3" fontId="25" fillId="6" borderId="9" xfId="0" applyNumberFormat="1" applyFont="1" applyFill="1" applyBorder="1" applyAlignment="1">
      <alignment horizontal="right" vertical="center" wrapText="1"/>
    </xf>
    <xf numFmtId="3" fontId="26" fillId="6" borderId="9" xfId="0" applyNumberFormat="1" applyFont="1" applyFill="1" applyBorder="1" applyAlignment="1">
      <alignment horizontal="right" vertical="center" wrapText="1"/>
    </xf>
    <xf numFmtId="3" fontId="15" fillId="6" borderId="3" xfId="0" applyNumberFormat="1" applyFont="1" applyFill="1" applyBorder="1" applyAlignment="1">
      <alignment horizontal="right" vertical="center" wrapText="1"/>
    </xf>
    <xf numFmtId="164" fontId="15" fillId="6" borderId="3" xfId="0" applyNumberFormat="1" applyFont="1" applyFill="1" applyBorder="1" applyAlignment="1">
      <alignment horizontal="right" vertical="center" wrapText="1"/>
    </xf>
    <xf numFmtId="9" fontId="26" fillId="6" borderId="9" xfId="1" applyFont="1" applyFill="1" applyBorder="1" applyAlignment="1">
      <alignment horizontal="right" vertical="center" wrapText="1"/>
    </xf>
    <xf numFmtId="3" fontId="26" fillId="6" borderId="11" xfId="0" applyNumberFormat="1" applyFont="1" applyFill="1" applyBorder="1" applyAlignment="1">
      <alignment horizontal="right" vertical="center" wrapText="1"/>
    </xf>
    <xf numFmtId="0" fontId="15" fillId="14" borderId="1" xfId="0" applyFont="1" applyFill="1" applyBorder="1" applyAlignment="1">
      <alignment horizontal="right" vertical="top" wrapText="1"/>
    </xf>
    <xf numFmtId="3" fontId="15" fillId="14" borderId="1" xfId="0" applyNumberFormat="1" applyFont="1" applyFill="1" applyBorder="1" applyAlignment="1">
      <alignment horizontal="right" vertical="center" wrapText="1"/>
    </xf>
    <xf numFmtId="3" fontId="15" fillId="14" borderId="2" xfId="0" applyNumberFormat="1" applyFont="1" applyFill="1" applyBorder="1" applyAlignment="1">
      <alignment horizontal="right" vertical="center" wrapText="1"/>
    </xf>
    <xf numFmtId="9" fontId="15" fillId="14" borderId="1" xfId="0" applyNumberFormat="1" applyFont="1" applyFill="1" applyBorder="1" applyAlignment="1">
      <alignment horizontal="right" vertical="center" wrapText="1"/>
    </xf>
    <xf numFmtId="9" fontId="15" fillId="14" borderId="2" xfId="1" applyFont="1" applyFill="1" applyBorder="1" applyAlignment="1">
      <alignment horizontal="right" vertical="center" wrapText="1"/>
    </xf>
    <xf numFmtId="9" fontId="15" fillId="14" borderId="1" xfId="0" applyNumberFormat="1" applyFont="1" applyFill="1" applyBorder="1" applyAlignment="1">
      <alignment horizontal="right" vertical="center"/>
    </xf>
    <xf numFmtId="0" fontId="23" fillId="0" borderId="1" xfId="0" applyFont="1" applyBorder="1" applyAlignment="1" applyProtection="1">
      <alignment horizontal="left" vertical="top"/>
      <protection locked="0"/>
    </xf>
    <xf numFmtId="9" fontId="17" fillId="14" borderId="1" xfId="0" applyNumberFormat="1" applyFont="1" applyFill="1" applyBorder="1" applyAlignment="1">
      <alignment horizontal="right" vertical="center" wrapText="1"/>
    </xf>
    <xf numFmtId="9" fontId="15" fillId="14" borderId="1" xfId="1" applyFont="1" applyFill="1" applyBorder="1" applyAlignment="1">
      <alignment horizontal="right" vertical="center" wrapText="1"/>
    </xf>
    <xf numFmtId="0" fontId="27" fillId="13" borderId="1" xfId="0" applyFont="1" applyFill="1" applyBorder="1" applyAlignment="1">
      <alignment vertical="top" wrapText="1"/>
    </xf>
    <xf numFmtId="3" fontId="15" fillId="6" borderId="0" xfId="0" applyNumberFormat="1" applyFont="1" applyFill="1" applyBorder="1" applyAlignment="1">
      <alignment horizontal="right" vertical="center" wrapText="1"/>
    </xf>
    <xf numFmtId="0" fontId="28" fillId="0" borderId="11" xfId="0" applyFont="1" applyBorder="1" applyAlignment="1" applyProtection="1">
      <alignment horizontal="left" vertical="top"/>
      <protection locked="0"/>
    </xf>
    <xf numFmtId="3" fontId="25" fillId="6" borderId="1" xfId="0" applyNumberFormat="1" applyFont="1" applyFill="1" applyBorder="1" applyAlignment="1">
      <alignment horizontal="right" vertical="center" wrapText="1"/>
    </xf>
    <xf numFmtId="3" fontId="17" fillId="6" borderId="1" xfId="0" applyNumberFormat="1" applyFont="1" applyFill="1" applyBorder="1" applyAlignment="1">
      <alignment horizontal="right" vertical="center" wrapText="1"/>
    </xf>
    <xf numFmtId="3" fontId="15" fillId="6" borderId="1" xfId="0" applyNumberFormat="1" applyFont="1" applyFill="1" applyBorder="1" applyAlignment="1">
      <alignment horizontal="right" vertical="center" wrapText="1"/>
    </xf>
    <xf numFmtId="3" fontId="25" fillId="11" borderId="1" xfId="0" applyNumberFormat="1" applyFont="1" applyFill="1" applyBorder="1" applyAlignment="1" applyProtection="1">
      <alignment horizontal="right" vertical="center" wrapText="1"/>
      <protection locked="0"/>
    </xf>
    <xf numFmtId="9" fontId="25" fillId="11" borderId="1" xfId="1" applyFont="1" applyFill="1" applyBorder="1" applyAlignment="1" applyProtection="1">
      <alignment horizontal="right" vertical="center" wrapText="1"/>
      <protection locked="0"/>
    </xf>
    <xf numFmtId="0" fontId="28" fillId="0" borderId="8" xfId="0" applyFont="1" applyBorder="1" applyAlignment="1" applyProtection="1">
      <alignment horizontal="left" vertical="top" wrapText="1"/>
      <protection locked="0"/>
    </xf>
    <xf numFmtId="3" fontId="25" fillId="10" borderId="8" xfId="0" applyNumberFormat="1" applyFont="1" applyFill="1" applyBorder="1" applyAlignment="1" applyProtection="1">
      <alignment horizontal="right" vertical="center" wrapText="1"/>
      <protection locked="0"/>
    </xf>
    <xf numFmtId="3" fontId="17" fillId="11" borderId="8" xfId="0" applyNumberFormat="1" applyFont="1" applyFill="1" applyBorder="1" applyAlignment="1">
      <alignment horizontal="right" vertical="center" wrapText="1"/>
    </xf>
    <xf numFmtId="3" fontId="17" fillId="12" borderId="8" xfId="0" applyNumberFormat="1" applyFont="1" applyFill="1" applyBorder="1" applyAlignment="1">
      <alignment horizontal="right" vertical="center" wrapText="1"/>
    </xf>
    <xf numFmtId="9" fontId="17" fillId="0" borderId="8" xfId="0" applyNumberFormat="1" applyFont="1" applyBorder="1" applyAlignment="1">
      <alignment horizontal="right" vertical="center" wrapText="1"/>
    </xf>
    <xf numFmtId="3" fontId="25" fillId="12" borderId="8" xfId="0" applyNumberFormat="1" applyFont="1" applyFill="1" applyBorder="1" applyAlignment="1" applyProtection="1">
      <alignment horizontal="right" vertical="center" wrapText="1"/>
      <protection locked="0"/>
    </xf>
    <xf numFmtId="3" fontId="17" fillId="10" borderId="8" xfId="0" applyNumberFormat="1" applyFont="1" applyFill="1" applyBorder="1" applyAlignment="1" applyProtection="1">
      <alignment horizontal="right" vertical="center" wrapText="1"/>
      <protection locked="0"/>
    </xf>
    <xf numFmtId="3" fontId="25" fillId="11" borderId="12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8" xfId="0" applyNumberFormat="1" applyFont="1" applyBorder="1" applyAlignment="1">
      <alignment horizontal="right" vertical="center" wrapText="1"/>
    </xf>
    <xf numFmtId="9" fontId="17" fillId="10" borderId="8" xfId="0" applyNumberFormat="1" applyFont="1" applyFill="1" applyBorder="1" applyAlignment="1">
      <alignment horizontal="right" vertical="center" wrapText="1"/>
    </xf>
    <xf numFmtId="9" fontId="25" fillId="11" borderId="12" xfId="1" applyFont="1" applyFill="1" applyBorder="1" applyAlignment="1" applyProtection="1">
      <alignment horizontal="right" vertical="center" wrapText="1"/>
      <protection locked="0"/>
    </xf>
    <xf numFmtId="9" fontId="17" fillId="12" borderId="8" xfId="0" applyNumberFormat="1" applyFont="1" applyFill="1" applyBorder="1" applyAlignment="1">
      <alignment horizontal="right" vertical="center" wrapText="1"/>
    </xf>
    <xf numFmtId="3" fontId="15" fillId="14" borderId="4" xfId="0" applyNumberFormat="1" applyFont="1" applyFill="1" applyBorder="1" applyAlignment="1">
      <alignment horizontal="right" vertical="center" wrapText="1"/>
    </xf>
    <xf numFmtId="9" fontId="15" fillId="14" borderId="4" xfId="1" applyFont="1" applyFill="1" applyBorder="1" applyAlignment="1">
      <alignment horizontal="right" vertical="center" wrapText="1"/>
    </xf>
    <xf numFmtId="164" fontId="15" fillId="6" borderId="0" xfId="0" applyNumberFormat="1" applyFont="1" applyFill="1" applyBorder="1" applyAlignment="1">
      <alignment horizontal="right" vertical="center" wrapText="1"/>
    </xf>
    <xf numFmtId="0" fontId="29" fillId="0" borderId="1" xfId="0" applyFont="1" applyBorder="1" applyAlignment="1" applyProtection="1">
      <alignment horizontal="left" vertical="top" wrapText="1"/>
      <protection locked="0"/>
    </xf>
    <xf numFmtId="0" fontId="15" fillId="13" borderId="1" xfId="0" applyFont="1" applyFill="1" applyBorder="1" applyAlignment="1">
      <alignment vertical="top" wrapText="1"/>
    </xf>
    <xf numFmtId="9" fontId="15" fillId="6" borderId="9" xfId="1" applyFont="1" applyFill="1" applyBorder="1" applyAlignment="1">
      <alignment horizontal="right" vertical="center" wrapText="1"/>
    </xf>
    <xf numFmtId="9" fontId="30" fillId="0" borderId="1" xfId="0" applyNumberFormat="1" applyFont="1" applyBorder="1" applyAlignment="1">
      <alignment horizontal="right" vertical="center" wrapText="1"/>
    </xf>
    <xf numFmtId="9" fontId="16" fillId="0" borderId="1" xfId="0" applyNumberFormat="1" applyFont="1" applyBorder="1" applyAlignment="1">
      <alignment horizontal="right" vertical="center" wrapText="1"/>
    </xf>
    <xf numFmtId="9" fontId="16" fillId="0" borderId="10" xfId="0" applyNumberFormat="1" applyFont="1" applyBorder="1" applyAlignment="1">
      <alignment horizontal="right" vertical="center"/>
    </xf>
    <xf numFmtId="0" fontId="30" fillId="0" borderId="1" xfId="0" applyFont="1" applyBorder="1" applyAlignment="1" applyProtection="1">
      <alignment vertical="center"/>
      <protection locked="0"/>
    </xf>
    <xf numFmtId="0" fontId="31" fillId="0" borderId="0" xfId="0" applyFont="1"/>
    <xf numFmtId="0" fontId="17" fillId="0" borderId="1" xfId="0" applyFont="1" applyBorder="1" applyAlignment="1" applyProtection="1">
      <alignment horizontal="right" vertical="top" wrapText="1"/>
      <protection locked="0"/>
    </xf>
    <xf numFmtId="0" fontId="17" fillId="0" borderId="1" xfId="0" applyFont="1" applyBorder="1" applyAlignment="1" applyProtection="1">
      <alignment horizontal="right" vertical="center"/>
      <protection locked="0"/>
    </xf>
    <xf numFmtId="0" fontId="21" fillId="0" borderId="0" xfId="0" applyFont="1" applyAlignment="1">
      <alignment horizontal="right"/>
    </xf>
    <xf numFmtId="3" fontId="17" fillId="0" borderId="3" xfId="0" applyNumberFormat="1" applyFont="1" applyBorder="1" applyAlignment="1">
      <alignment horizontal="right" vertical="center" wrapText="1"/>
    </xf>
    <xf numFmtId="0" fontId="15" fillId="14" borderId="1" xfId="0" applyFont="1" applyFill="1" applyBorder="1" applyAlignment="1">
      <alignment vertical="top" wrapText="1"/>
    </xf>
    <xf numFmtId="3" fontId="15" fillId="14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3" fontId="15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15" fillId="11" borderId="1" xfId="0" applyNumberFormat="1" applyFont="1" applyFill="1" applyBorder="1" applyAlignment="1">
      <alignment horizontal="right" vertical="center" wrapText="1"/>
    </xf>
    <xf numFmtId="3" fontId="15" fillId="12" borderId="1" xfId="0" applyNumberFormat="1" applyFont="1" applyFill="1" applyBorder="1" applyAlignment="1">
      <alignment horizontal="right" vertical="center" wrapText="1"/>
    </xf>
    <xf numFmtId="9" fontId="15" fillId="10" borderId="1" xfId="0" applyNumberFormat="1" applyFont="1" applyFill="1" applyBorder="1" applyAlignment="1">
      <alignment horizontal="right" vertical="center" wrapText="1"/>
    </xf>
    <xf numFmtId="9" fontId="15" fillId="11" borderId="1" xfId="1" applyFont="1" applyFill="1" applyBorder="1" applyAlignment="1">
      <alignment horizontal="right" vertical="center" wrapText="1"/>
    </xf>
    <xf numFmtId="9" fontId="15" fillId="12" borderId="1" xfId="0" applyNumberFormat="1" applyFont="1" applyFill="1" applyBorder="1" applyAlignment="1">
      <alignment horizontal="right" vertical="center" wrapText="1"/>
    </xf>
    <xf numFmtId="0" fontId="17" fillId="15" borderId="1" xfId="0" applyFont="1" applyFill="1" applyBorder="1" applyAlignment="1" applyProtection="1">
      <alignment vertical="top" wrapText="1"/>
      <protection locked="0"/>
    </xf>
    <xf numFmtId="0" fontId="32" fillId="0" borderId="0" xfId="0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 applyAlignment="1">
      <alignment vertical="top"/>
    </xf>
    <xf numFmtId="0" fontId="33" fillId="0" borderId="0" xfId="0" applyFont="1" applyAlignment="1">
      <alignment vertical="top"/>
    </xf>
    <xf numFmtId="9" fontId="33" fillId="0" borderId="0" xfId="1" applyFont="1" applyAlignment="1">
      <alignment vertical="top"/>
    </xf>
    <xf numFmtId="0" fontId="17" fillId="0" borderId="0" xfId="0" applyFont="1"/>
    <xf numFmtId="0" fontId="17" fillId="0" borderId="0" xfId="0" applyFont="1" applyAlignment="1">
      <alignment vertical="top" wrapText="1"/>
    </xf>
    <xf numFmtId="164" fontId="17" fillId="0" borderId="0" xfId="0" applyNumberFormat="1" applyFont="1"/>
    <xf numFmtId="3" fontId="17" fillId="0" borderId="0" xfId="0" applyNumberFormat="1" applyFont="1"/>
    <xf numFmtId="9" fontId="17" fillId="0" borderId="0" xfId="1" applyFont="1"/>
    <xf numFmtId="0" fontId="15" fillId="16" borderId="13" xfId="0" applyFont="1" applyFill="1" applyBorder="1" applyAlignment="1" applyProtection="1">
      <alignment vertical="top" wrapText="1"/>
      <protection locked="0"/>
    </xf>
    <xf numFmtId="0" fontId="17" fillId="16" borderId="14" xfId="0" applyFont="1" applyFill="1" applyBorder="1" applyAlignment="1" applyProtection="1">
      <alignment vertical="center" wrapText="1"/>
      <protection locked="0"/>
    </xf>
    <xf numFmtId="0" fontId="35" fillId="0" borderId="0" xfId="0" applyFont="1" applyAlignment="1">
      <alignment vertical="top"/>
    </xf>
    <xf numFmtId="0" fontId="35" fillId="0" borderId="0" xfId="0" applyFont="1"/>
    <xf numFmtId="164" fontId="35" fillId="0" borderId="0" xfId="0" applyNumberFormat="1" applyFont="1"/>
    <xf numFmtId="3" fontId="35" fillId="0" borderId="0" xfId="0" applyNumberFormat="1" applyFont="1"/>
    <xf numFmtId="9" fontId="35" fillId="0" borderId="0" xfId="1" applyFont="1"/>
    <xf numFmtId="164" fontId="21" fillId="0" borderId="0" xfId="0" applyNumberFormat="1" applyFont="1"/>
    <xf numFmtId="3" fontId="21" fillId="0" borderId="0" xfId="0" applyNumberFormat="1" applyFont="1"/>
    <xf numFmtId="9" fontId="21" fillId="0" borderId="0" xfId="1" applyFont="1"/>
    <xf numFmtId="0" fontId="21" fillId="0" borderId="0" xfId="0" applyFont="1" applyAlignment="1">
      <alignment vertical="top" wrapText="1"/>
    </xf>
    <xf numFmtId="0" fontId="15" fillId="6" borderId="5" xfId="0" applyFont="1" applyFill="1" applyBorder="1" applyAlignment="1">
      <alignment horizontal="center" vertical="top" wrapText="1"/>
    </xf>
    <xf numFmtId="164" fontId="15" fillId="9" borderId="1" xfId="0" applyNumberFormat="1" applyFont="1" applyFill="1" applyBorder="1" applyAlignment="1">
      <alignment horizontal="center" vertical="top" wrapText="1"/>
    </xf>
    <xf numFmtId="9" fontId="36" fillId="6" borderId="1" xfId="0" applyNumberFormat="1" applyFont="1" applyFill="1" applyBorder="1" applyAlignment="1">
      <alignment horizontal="center" vertical="top" wrapText="1"/>
    </xf>
    <xf numFmtId="3" fontId="17" fillId="17" borderId="15" xfId="0" applyNumberFormat="1" applyFont="1" applyFill="1" applyBorder="1" applyAlignment="1">
      <alignment horizontal="right" vertical="center" wrapText="1"/>
    </xf>
    <xf numFmtId="3" fontId="15" fillId="17" borderId="15" xfId="0" applyNumberFormat="1" applyFont="1" applyFill="1" applyBorder="1" applyAlignment="1">
      <alignment horizontal="right" vertical="center" wrapText="1"/>
    </xf>
    <xf numFmtId="9" fontId="15" fillId="17" borderId="14" xfId="0" applyNumberFormat="1" applyFont="1" applyFill="1" applyBorder="1" applyAlignment="1">
      <alignment horizontal="right" vertical="center"/>
    </xf>
    <xf numFmtId="3" fontId="24" fillId="17" borderId="13" xfId="0" applyNumberFormat="1" applyFont="1" applyFill="1" applyBorder="1" applyAlignment="1">
      <alignment horizontal="right" vertical="center" wrapText="1"/>
    </xf>
    <xf numFmtId="3" fontId="24" fillId="17" borderId="15" xfId="0" applyNumberFormat="1" applyFont="1" applyFill="1" applyBorder="1" applyAlignment="1">
      <alignment horizontal="right" vertical="center" wrapText="1"/>
    </xf>
    <xf numFmtId="9" fontId="15" fillId="17" borderId="13" xfId="0" applyNumberFormat="1" applyFont="1" applyFill="1" applyBorder="1" applyAlignment="1">
      <alignment horizontal="right" vertical="center"/>
    </xf>
    <xf numFmtId="9" fontId="15" fillId="17" borderId="15" xfId="0" applyNumberFormat="1" applyFont="1" applyFill="1" applyBorder="1" applyAlignment="1">
      <alignment horizontal="right" vertical="center"/>
    </xf>
    <xf numFmtId="9" fontId="15" fillId="17" borderId="15" xfId="1" applyFont="1" applyFill="1" applyBorder="1" applyAlignment="1">
      <alignment horizontal="right" vertical="center"/>
    </xf>
    <xf numFmtId="3" fontId="17" fillId="11" borderId="5" xfId="0" applyNumberFormat="1" applyFont="1" applyFill="1" applyBorder="1" applyAlignment="1">
      <alignment horizontal="right" vertical="center" wrapText="1"/>
    </xf>
    <xf numFmtId="10" fontId="15" fillId="0" borderId="1" xfId="0" applyNumberFormat="1" applyFont="1" applyBorder="1" applyAlignment="1">
      <alignment horizontal="right" wrapText="1"/>
    </xf>
    <xf numFmtId="3" fontId="17" fillId="18" borderId="1" xfId="0" applyNumberFormat="1" applyFont="1" applyFill="1" applyBorder="1" applyAlignment="1" applyProtection="1">
      <alignment horizontal="right" vertical="center" wrapText="1"/>
      <protection locked="0"/>
    </xf>
    <xf numFmtId="3" fontId="25" fillId="11" borderId="16" xfId="0" applyNumberFormat="1" applyFont="1" applyFill="1" applyBorder="1" applyAlignment="1" applyProtection="1">
      <alignment wrapText="1"/>
      <protection locked="0"/>
    </xf>
    <xf numFmtId="9" fontId="17" fillId="0" borderId="3" xfId="0" applyNumberFormat="1" applyFont="1" applyBorder="1" applyAlignment="1">
      <alignment horizontal="right" vertical="center" wrapText="1"/>
    </xf>
    <xf numFmtId="9" fontId="15" fillId="0" borderId="3" xfId="0" applyNumberFormat="1" applyFont="1" applyBorder="1" applyAlignment="1">
      <alignment horizontal="right" vertical="center" wrapText="1"/>
    </xf>
    <xf numFmtId="3" fontId="25" fillId="0" borderId="2" xfId="0" applyNumberFormat="1" applyFont="1" applyBorder="1" applyAlignment="1" applyProtection="1">
      <alignment horizontal="right" vertical="center" wrapText="1"/>
      <protection locked="0"/>
    </xf>
    <xf numFmtId="3" fontId="25" fillId="0" borderId="3" xfId="0" applyNumberFormat="1" applyFont="1" applyBorder="1" applyAlignment="1" applyProtection="1">
      <alignment horizontal="right" vertical="center" wrapText="1"/>
      <protection locked="0"/>
    </xf>
    <xf numFmtId="3" fontId="17" fillId="0" borderId="3" xfId="0" applyNumberFormat="1" applyFont="1" applyBorder="1" applyAlignment="1" applyProtection="1">
      <alignment horizontal="right" vertical="center" wrapText="1"/>
      <protection locked="0"/>
    </xf>
    <xf numFmtId="9" fontId="25" fillId="0" borderId="3" xfId="1" applyFont="1" applyBorder="1" applyAlignment="1" applyProtection="1">
      <alignment horizontal="right" vertical="center" wrapText="1"/>
      <protection locked="0"/>
    </xf>
    <xf numFmtId="3" fontId="25" fillId="10" borderId="5" xfId="0" applyNumberFormat="1" applyFont="1" applyFill="1" applyBorder="1" applyAlignment="1" applyProtection="1">
      <alignment horizontal="right" vertical="center" wrapText="1"/>
      <protection locked="0"/>
    </xf>
    <xf numFmtId="3" fontId="25" fillId="12" borderId="5" xfId="0" applyNumberFormat="1" applyFont="1" applyFill="1" applyBorder="1" applyAlignment="1" applyProtection="1">
      <alignment horizontal="right" vertical="center" wrapText="1"/>
      <protection locked="0"/>
    </xf>
    <xf numFmtId="3" fontId="25" fillId="11" borderId="17" xfId="0" applyNumberFormat="1" applyFont="1" applyFill="1" applyBorder="1" applyAlignment="1" applyProtection="1">
      <alignment horizontal="right" vertical="center" wrapText="1"/>
      <protection locked="0"/>
    </xf>
    <xf numFmtId="3" fontId="17" fillId="12" borderId="5" xfId="0" applyNumberFormat="1" applyFont="1" applyFill="1" applyBorder="1" applyAlignment="1">
      <alignment horizontal="right" vertical="center" wrapText="1"/>
    </xf>
    <xf numFmtId="9" fontId="17" fillId="0" borderId="5" xfId="0" applyNumberFormat="1" applyFont="1" applyBorder="1" applyAlignment="1">
      <alignment horizontal="right" vertical="center" wrapText="1"/>
    </xf>
    <xf numFmtId="3" fontId="17" fillId="10" borderId="5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5" xfId="0" applyNumberFormat="1" applyFont="1" applyBorder="1" applyAlignment="1">
      <alignment horizontal="right" vertical="center" wrapText="1"/>
    </xf>
    <xf numFmtId="9" fontId="17" fillId="10" borderId="5" xfId="0" applyNumberFormat="1" applyFont="1" applyFill="1" applyBorder="1" applyAlignment="1">
      <alignment horizontal="right" vertical="center" wrapText="1"/>
    </xf>
    <xf numFmtId="9" fontId="25" fillId="11" borderId="17" xfId="1" applyFont="1" applyFill="1" applyBorder="1" applyAlignment="1" applyProtection="1">
      <alignment horizontal="right" vertical="center" wrapText="1"/>
      <protection locked="0"/>
    </xf>
    <xf numFmtId="9" fontId="17" fillId="12" borderId="5" xfId="0" applyNumberFormat="1" applyFont="1" applyFill="1" applyBorder="1" applyAlignment="1">
      <alignment horizontal="right" vertical="center" wrapText="1"/>
    </xf>
    <xf numFmtId="3" fontId="25" fillId="10" borderId="6" xfId="0" applyNumberFormat="1" applyFont="1" applyFill="1" applyBorder="1" applyAlignment="1" applyProtection="1">
      <alignment horizontal="right" vertical="center" wrapText="1"/>
      <protection locked="0"/>
    </xf>
    <xf numFmtId="3" fontId="17" fillId="0" borderId="9" xfId="0" applyNumberFormat="1" applyFont="1" applyBorder="1" applyAlignment="1">
      <alignment horizontal="right" vertical="center" wrapText="1"/>
    </xf>
    <xf numFmtId="3" fontId="15" fillId="14" borderId="19" xfId="0" applyNumberFormat="1" applyFont="1" applyFill="1" applyBorder="1" applyAlignment="1">
      <alignment horizontal="right" vertical="center" wrapText="1"/>
    </xf>
    <xf numFmtId="3" fontId="15" fillId="14" borderId="20" xfId="0" applyNumberFormat="1" applyFont="1" applyFill="1" applyBorder="1" applyAlignment="1">
      <alignment horizontal="right" vertical="center" wrapText="1"/>
    </xf>
    <xf numFmtId="9" fontId="15" fillId="14" borderId="21" xfId="0" applyNumberFormat="1" applyFont="1" applyFill="1" applyBorder="1" applyAlignment="1">
      <alignment horizontal="right" vertical="center" wrapText="1"/>
    </xf>
    <xf numFmtId="3" fontId="15" fillId="14" borderId="18" xfId="0" applyNumberFormat="1" applyFont="1" applyFill="1" applyBorder="1" applyAlignment="1">
      <alignment horizontal="right" vertical="center" wrapText="1"/>
    </xf>
    <xf numFmtId="9" fontId="15" fillId="14" borderId="18" xfId="0" applyNumberFormat="1" applyFont="1" applyFill="1" applyBorder="1" applyAlignment="1">
      <alignment horizontal="right" vertical="center" wrapText="1"/>
    </xf>
    <xf numFmtId="9" fontId="15" fillId="14" borderId="20" xfId="1" applyFont="1" applyFill="1" applyBorder="1" applyAlignment="1">
      <alignment horizontal="right" vertical="center" wrapText="1"/>
    </xf>
    <xf numFmtId="9" fontId="15" fillId="14" borderId="19" xfId="0" applyNumberFormat="1" applyFont="1" applyFill="1" applyBorder="1" applyAlignment="1">
      <alignment horizontal="right" vertical="center"/>
    </xf>
    <xf numFmtId="9" fontId="15" fillId="0" borderId="1" xfId="0" applyNumberFormat="1" applyFont="1" applyBorder="1" applyAlignment="1">
      <alignment horizontal="right" wrapText="1"/>
    </xf>
    <xf numFmtId="3" fontId="17" fillId="19" borderId="20" xfId="0" applyNumberFormat="1" applyFont="1" applyFill="1" applyBorder="1" applyAlignment="1" applyProtection="1">
      <alignment horizontal="right" vertical="center" wrapText="1"/>
      <protection locked="0"/>
    </xf>
    <xf numFmtId="3" fontId="17" fillId="19" borderId="15" xfId="0" applyNumberFormat="1" applyFont="1" applyFill="1" applyBorder="1" applyAlignment="1">
      <alignment horizontal="right" vertical="center" wrapText="1"/>
    </xf>
    <xf numFmtId="9" fontId="17" fillId="19" borderId="14" xfId="0" applyNumberFormat="1" applyFont="1" applyFill="1" applyBorder="1" applyAlignment="1">
      <alignment horizontal="right" vertical="center" wrapText="1"/>
    </xf>
    <xf numFmtId="3" fontId="37" fillId="19" borderId="13" xfId="0" applyNumberFormat="1" applyFont="1" applyFill="1" applyBorder="1" applyAlignment="1" applyProtection="1">
      <alignment horizontal="right" vertical="center" wrapText="1"/>
      <protection locked="0"/>
    </xf>
    <xf numFmtId="3" fontId="37" fillId="19" borderId="15" xfId="0" applyNumberFormat="1" applyFont="1" applyFill="1" applyBorder="1" applyAlignment="1" applyProtection="1">
      <alignment horizontal="right" vertical="center" wrapText="1"/>
      <protection locked="0"/>
    </xf>
    <xf numFmtId="3" fontId="17" fillId="19" borderId="13" xfId="0" applyNumberFormat="1" applyFont="1" applyFill="1" applyBorder="1" applyAlignment="1" applyProtection="1">
      <alignment horizontal="right" vertical="center" wrapText="1"/>
      <protection locked="0"/>
    </xf>
    <xf numFmtId="9" fontId="17" fillId="19" borderId="15" xfId="1" applyFont="1" applyFill="1" applyBorder="1" applyAlignment="1">
      <alignment horizontal="right" vertical="center" wrapText="1"/>
    </xf>
    <xf numFmtId="3" fontId="17" fillId="19" borderId="15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vertical="top" wrapText="1"/>
    </xf>
    <xf numFmtId="3" fontId="38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38" fillId="12" borderId="1" xfId="0" applyNumberFormat="1" applyFont="1" applyFill="1" applyBorder="1" applyAlignment="1" applyProtection="1">
      <alignment horizontal="right" vertical="center" wrapText="1"/>
      <protection locked="0"/>
    </xf>
    <xf numFmtId="3" fontId="38" fillId="11" borderId="4" xfId="0" applyNumberFormat="1" applyFont="1" applyFill="1" applyBorder="1" applyAlignment="1" applyProtection="1">
      <alignment horizontal="right" vertical="center" wrapText="1"/>
      <protection locked="0"/>
    </xf>
    <xf numFmtId="3" fontId="39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39" fillId="12" borderId="1" xfId="0" applyNumberFormat="1" applyFont="1" applyFill="1" applyBorder="1" applyAlignment="1" applyProtection="1">
      <alignment horizontal="right" vertical="center" wrapText="1"/>
      <protection locked="0"/>
    </xf>
    <xf numFmtId="9" fontId="23" fillId="0" borderId="1" xfId="0" applyNumberFormat="1" applyFont="1" applyBorder="1" applyAlignment="1">
      <alignment horizontal="right" vertical="center" wrapText="1"/>
    </xf>
    <xf numFmtId="9" fontId="40" fillId="0" borderId="1" xfId="0" applyNumberFormat="1" applyFont="1" applyBorder="1" applyAlignment="1">
      <alignment horizontal="right" vertical="center" wrapText="1"/>
    </xf>
    <xf numFmtId="9" fontId="23" fillId="10" borderId="5" xfId="0" applyNumberFormat="1" applyFont="1" applyFill="1" applyBorder="1" applyAlignment="1">
      <alignment horizontal="right" vertical="center" wrapText="1"/>
    </xf>
    <xf numFmtId="9" fontId="38" fillId="11" borderId="4" xfId="1" applyFont="1" applyFill="1" applyBorder="1" applyAlignment="1" applyProtection="1">
      <alignment horizontal="right" vertical="center" wrapText="1"/>
      <protection locked="0"/>
    </xf>
    <xf numFmtId="9" fontId="23" fillId="12" borderId="5" xfId="0" applyNumberFormat="1" applyFont="1" applyFill="1" applyBorder="1" applyAlignment="1">
      <alignment horizontal="right" vertical="center" wrapText="1"/>
    </xf>
    <xf numFmtId="0" fontId="17" fillId="20" borderId="22" xfId="0" applyFont="1" applyFill="1" applyBorder="1"/>
    <xf numFmtId="9" fontId="17" fillId="0" borderId="23" xfId="0" applyNumberFormat="1" applyFont="1" applyBorder="1" applyAlignment="1">
      <alignment wrapText="1"/>
    </xf>
    <xf numFmtId="0" fontId="17" fillId="20" borderId="23" xfId="0" applyFont="1" applyFill="1" applyBorder="1"/>
    <xf numFmtId="3" fontId="15" fillId="21" borderId="18" xfId="0" applyNumberFormat="1" applyFont="1" applyFill="1" applyBorder="1" applyAlignment="1">
      <alignment horizontal="right" vertical="center" wrapText="1"/>
    </xf>
    <xf numFmtId="3" fontId="15" fillId="21" borderId="20" xfId="0" applyNumberFormat="1" applyFont="1" applyFill="1" applyBorder="1" applyAlignment="1">
      <alignment horizontal="right" vertical="center" wrapText="1"/>
    </xf>
    <xf numFmtId="3" fontId="15" fillId="21" borderId="19" xfId="0" applyNumberFormat="1" applyFont="1" applyFill="1" applyBorder="1" applyAlignment="1">
      <alignment horizontal="right" vertical="center" wrapText="1"/>
    </xf>
    <xf numFmtId="9" fontId="15" fillId="21" borderId="21" xfId="0" applyNumberFormat="1" applyFont="1" applyFill="1" applyBorder="1" applyAlignment="1">
      <alignment horizontal="right" vertical="center" wrapText="1"/>
    </xf>
    <xf numFmtId="9" fontId="15" fillId="21" borderId="18" xfId="0" applyNumberFormat="1" applyFont="1" applyFill="1" applyBorder="1" applyAlignment="1">
      <alignment horizontal="right" vertical="center" wrapText="1"/>
    </xf>
    <xf numFmtId="9" fontId="15" fillId="21" borderId="19" xfId="1" applyFont="1" applyFill="1" applyBorder="1" applyAlignment="1">
      <alignment horizontal="right" vertical="center" wrapText="1"/>
    </xf>
    <xf numFmtId="9" fontId="15" fillId="21" borderId="19" xfId="0" applyNumberFormat="1" applyFont="1" applyFill="1" applyBorder="1" applyAlignment="1">
      <alignment horizontal="right" vertical="center"/>
    </xf>
    <xf numFmtId="0" fontId="21" fillId="0" borderId="0" xfId="0" applyFont="1" applyProtection="1">
      <protection hidden="1"/>
    </xf>
    <xf numFmtId="0" fontId="15" fillId="22" borderId="1" xfId="0" applyFont="1" applyFill="1" applyBorder="1" applyAlignment="1">
      <alignment vertical="center" wrapText="1"/>
    </xf>
    <xf numFmtId="0" fontId="17" fillId="0" borderId="1" xfId="0" applyFont="1" applyBorder="1"/>
    <xf numFmtId="3" fontId="37" fillId="22" borderId="1" xfId="0" applyNumberFormat="1" applyFont="1" applyFill="1" applyBorder="1" applyProtection="1">
      <protection locked="0"/>
    </xf>
    <xf numFmtId="164" fontId="45" fillId="0" borderId="0" xfId="0" applyNumberFormat="1" applyFont="1" applyProtection="1">
      <protection hidden="1"/>
    </xf>
    <xf numFmtId="0" fontId="45" fillId="0" borderId="0" xfId="0" applyFont="1" applyProtection="1">
      <protection hidden="1"/>
    </xf>
    <xf numFmtId="0" fontId="17" fillId="0" borderId="1" xfId="0" applyFont="1" applyBorder="1" applyAlignment="1">
      <alignment vertical="center" wrapText="1"/>
    </xf>
    <xf numFmtId="3" fontId="17" fillId="6" borderId="5" xfId="0" applyNumberFormat="1" applyFont="1" applyFill="1" applyBorder="1"/>
    <xf numFmtId="0" fontId="15" fillId="0" borderId="2" xfId="0" applyFont="1" applyBorder="1" applyAlignment="1">
      <alignment vertical="center" wrapText="1"/>
    </xf>
    <xf numFmtId="3" fontId="17" fillId="0" borderId="16" xfId="0" applyNumberFormat="1" applyFont="1" applyBorder="1"/>
    <xf numFmtId="3" fontId="17" fillId="6" borderId="1" xfId="0" applyNumberFormat="1" applyFont="1" applyFill="1" applyBorder="1"/>
    <xf numFmtId="0" fontId="3" fillId="0" borderId="0" xfId="0" applyFont="1"/>
    <xf numFmtId="0" fontId="15" fillId="0" borderId="1" xfId="0" applyFont="1" applyBorder="1" applyAlignment="1">
      <alignment vertical="center" wrapText="1"/>
    </xf>
    <xf numFmtId="0" fontId="21" fillId="6" borderId="0" xfId="0" applyFont="1" applyFill="1" applyProtection="1">
      <protection hidden="1"/>
    </xf>
    <xf numFmtId="164" fontId="43" fillId="0" borderId="0" xfId="0" applyNumberFormat="1" applyFont="1" applyProtection="1">
      <protection hidden="1"/>
    </xf>
    <xf numFmtId="9" fontId="21" fillId="0" borderId="0" xfId="1" applyFont="1" applyProtection="1">
      <protection hidden="1"/>
    </xf>
    <xf numFmtId="9" fontId="45" fillId="0" borderId="0" xfId="0" applyNumberFormat="1" applyFont="1" applyProtection="1">
      <protection hidden="1"/>
    </xf>
    <xf numFmtId="164" fontId="42" fillId="0" borderId="0" xfId="0" applyNumberFormat="1" applyFont="1" applyProtection="1">
      <protection hidden="1"/>
    </xf>
    <xf numFmtId="0" fontId="47" fillId="0" borderId="0" xfId="0" applyFont="1" applyAlignment="1" applyProtection="1">
      <alignment horizontal="center" vertical="center" wrapText="1"/>
      <protection hidden="1"/>
    </xf>
    <xf numFmtId="0" fontId="22" fillId="0" borderId="0" xfId="0" applyFont="1" applyProtection="1">
      <protection hidden="1"/>
    </xf>
    <xf numFmtId="0" fontId="0" fillId="0" borderId="0" xfId="0" applyProtection="1">
      <protection hidden="1"/>
    </xf>
    <xf numFmtId="0" fontId="30" fillId="0" borderId="0" xfId="0" applyFont="1" applyProtection="1">
      <protection hidden="1"/>
    </xf>
    <xf numFmtId="0" fontId="22" fillId="0" borderId="0" xfId="0" applyFont="1" applyAlignment="1" applyProtection="1">
      <alignment vertical="center" wrapText="1"/>
      <protection hidden="1"/>
    </xf>
    <xf numFmtId="9" fontId="17" fillId="0" borderId="9" xfId="0" applyNumberFormat="1" applyFont="1" applyBorder="1" applyAlignment="1">
      <alignment horizontal="right" vertical="center" wrapText="1"/>
    </xf>
    <xf numFmtId="3" fontId="25" fillId="0" borderId="9" xfId="0" applyNumberFormat="1" applyFont="1" applyBorder="1" applyAlignment="1" applyProtection="1">
      <alignment horizontal="right" vertical="center" wrapText="1"/>
      <protection locked="0"/>
    </xf>
    <xf numFmtId="3" fontId="17" fillId="0" borderId="9" xfId="0" applyNumberFormat="1" applyFont="1" applyBorder="1" applyAlignment="1" applyProtection="1">
      <alignment horizontal="right" vertical="center" wrapText="1"/>
      <protection locked="0"/>
    </xf>
    <xf numFmtId="9" fontId="15" fillId="0" borderId="9" xfId="0" applyNumberFormat="1" applyFont="1" applyBorder="1" applyAlignment="1">
      <alignment horizontal="right" vertical="center" wrapText="1"/>
    </xf>
    <xf numFmtId="9" fontId="25" fillId="0" borderId="9" xfId="1" applyFont="1" applyBorder="1" applyAlignment="1" applyProtection="1">
      <alignment horizontal="right" vertical="center" wrapText="1"/>
      <protection locked="0"/>
    </xf>
    <xf numFmtId="0" fontId="17" fillId="0" borderId="1" xfId="0" applyFont="1" applyBorder="1" applyAlignment="1">
      <alignment vertical="center"/>
    </xf>
    <xf numFmtId="3" fontId="25" fillId="0" borderId="11" xfId="0" applyNumberFormat="1" applyFont="1" applyBorder="1" applyAlignment="1" applyProtection="1">
      <alignment horizontal="right" vertical="center" wrapText="1"/>
      <protection locked="0"/>
    </xf>
    <xf numFmtId="0" fontId="17" fillId="0" borderId="9" xfId="0" applyFont="1" applyBorder="1" applyAlignment="1">
      <alignment vertical="center"/>
    </xf>
    <xf numFmtId="0" fontId="3" fillId="5" borderId="1" xfId="0" applyFont="1" applyFill="1" applyBorder="1" applyAlignment="1">
      <alignment horizontal="center"/>
    </xf>
    <xf numFmtId="1" fontId="3" fillId="0" borderId="1" xfId="0" applyNumberFormat="1" applyFont="1" applyFill="1" applyBorder="1"/>
    <xf numFmtId="0" fontId="15" fillId="6" borderId="5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23" borderId="2" xfId="0" applyFont="1" applyFill="1" applyBorder="1" applyAlignment="1">
      <alignment horizontal="left" vertical="top" wrapText="1"/>
    </xf>
    <xf numFmtId="0" fontId="15" fillId="23" borderId="3" xfId="0" applyFont="1" applyFill="1" applyBorder="1" applyAlignment="1">
      <alignment horizontal="left" vertical="center" wrapText="1"/>
    </xf>
    <xf numFmtId="0" fontId="40" fillId="23" borderId="3" xfId="0" applyFont="1" applyFill="1" applyBorder="1" applyAlignment="1">
      <alignment horizontal="justify" vertical="center" wrapText="1"/>
    </xf>
    <xf numFmtId="0" fontId="23" fillId="23" borderId="4" xfId="0" applyFont="1" applyFill="1" applyBorder="1" applyAlignment="1">
      <alignment horizontal="justify" vertical="center" wrapText="1"/>
    </xf>
    <xf numFmtId="0" fontId="34" fillId="0" borderId="11" xfId="0" applyFont="1" applyBorder="1" applyAlignment="1">
      <alignment horizontal="justify" vertical="center" wrapText="1"/>
    </xf>
    <xf numFmtId="3" fontId="40" fillId="0" borderId="11" xfId="0" applyNumberFormat="1" applyFont="1" applyBorder="1" applyAlignment="1">
      <alignment horizontal="justify" vertical="center" wrapText="1"/>
    </xf>
    <xf numFmtId="0" fontId="23" fillId="0" borderId="1" xfId="0" applyFont="1" applyBorder="1" applyAlignment="1">
      <alignment horizontal="justify" vertical="center" wrapText="1"/>
    </xf>
    <xf numFmtId="0" fontId="34" fillId="0" borderId="2" xfId="0" applyFont="1" applyBorder="1" applyAlignment="1">
      <alignment horizontal="justify" vertical="center" wrapText="1"/>
    </xf>
    <xf numFmtId="3" fontId="40" fillId="0" borderId="2" xfId="0" applyNumberFormat="1" applyFont="1" applyBorder="1" applyAlignment="1">
      <alignment horizontal="justify" vertical="center" wrapText="1"/>
    </xf>
    <xf numFmtId="3" fontId="15" fillId="0" borderId="2" xfId="0" applyNumberFormat="1" applyFont="1" applyBorder="1" applyAlignment="1">
      <alignment horizontal="justify" vertical="center" wrapText="1"/>
    </xf>
    <xf numFmtId="0" fontId="40" fillId="14" borderId="1" xfId="0" applyFont="1" applyFill="1" applyBorder="1" applyAlignment="1">
      <alignment horizontal="justify" vertical="center" wrapText="1"/>
    </xf>
    <xf numFmtId="3" fontId="40" fillId="14" borderId="1" xfId="0" applyNumberFormat="1" applyFont="1" applyFill="1" applyBorder="1" applyAlignment="1">
      <alignment horizontal="right" vertical="center" wrapText="1"/>
    </xf>
    <xf numFmtId="0" fontId="23" fillId="14" borderId="1" xfId="0" applyFont="1" applyFill="1" applyBorder="1" applyAlignment="1">
      <alignment horizontal="justify" vertical="center" wrapText="1"/>
    </xf>
    <xf numFmtId="0" fontId="23" fillId="6" borderId="1" xfId="0" applyFont="1" applyFill="1" applyBorder="1" applyAlignment="1">
      <alignment horizontal="justify" vertical="center" wrapText="1"/>
    </xf>
    <xf numFmtId="0" fontId="40" fillId="14" borderId="2" xfId="0" applyFont="1" applyFill="1" applyBorder="1" applyAlignment="1">
      <alignment horizontal="justify" vertical="center" wrapText="1"/>
    </xf>
    <xf numFmtId="3" fontId="40" fillId="14" borderId="2" xfId="0" applyNumberFormat="1" applyFont="1" applyFill="1" applyBorder="1" applyAlignment="1">
      <alignment horizontal="right" vertical="center" wrapText="1"/>
    </xf>
    <xf numFmtId="0" fontId="15" fillId="21" borderId="2" xfId="0" applyFont="1" applyFill="1" applyBorder="1" applyAlignment="1">
      <alignment horizontal="justify" vertical="center" wrapText="1"/>
    </xf>
    <xf numFmtId="3" fontId="15" fillId="21" borderId="2" xfId="0" applyNumberFormat="1" applyFont="1" applyFill="1" applyBorder="1" applyAlignment="1">
      <alignment horizontal="right" vertical="center" wrapText="1"/>
    </xf>
    <xf numFmtId="0" fontId="23" fillId="21" borderId="1" xfId="0" applyFont="1" applyFill="1" applyBorder="1" applyAlignment="1">
      <alignment horizontal="justify" vertical="center" wrapText="1"/>
    </xf>
    <xf numFmtId="0" fontId="48" fillId="6" borderId="0" xfId="0" applyFont="1" applyFill="1" applyAlignment="1">
      <alignment horizontal="left" vertical="center" wrapText="1"/>
    </xf>
    <xf numFmtId="0" fontId="16" fillId="6" borderId="0" xfId="0" applyFont="1" applyFill="1" applyAlignment="1">
      <alignment horizontal="justify" vertical="center" wrapText="1"/>
    </xf>
    <xf numFmtId="0" fontId="23" fillId="6" borderId="0" xfId="0" applyFont="1" applyFill="1" applyAlignment="1">
      <alignment horizontal="justify" vertical="center" wrapText="1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17" fillId="0" borderId="1" xfId="0" applyFont="1" applyBorder="1" applyAlignment="1">
      <alignment vertical="top" wrapText="1"/>
    </xf>
    <xf numFmtId="0" fontId="16" fillId="0" borderId="0" xfId="0" applyFont="1" applyAlignment="1">
      <alignment vertical="center"/>
    </xf>
    <xf numFmtId="0" fontId="50" fillId="9" borderId="1" xfId="0" applyFont="1" applyFill="1" applyBorder="1" applyAlignment="1" applyProtection="1">
      <alignment horizontal="center" vertical="top" wrapText="1"/>
      <protection locked="0"/>
    </xf>
    <xf numFmtId="0" fontId="50" fillId="12" borderId="5" xfId="0" applyFont="1" applyFill="1" applyBorder="1" applyAlignment="1">
      <alignment horizontal="center" vertical="center" wrapText="1"/>
    </xf>
    <xf numFmtId="0" fontId="50" fillId="0" borderId="24" xfId="0" applyFont="1" applyBorder="1" applyAlignment="1">
      <alignment horizontal="center" vertical="center" wrapText="1"/>
    </xf>
    <xf numFmtId="0" fontId="15" fillId="23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15" fillId="6" borderId="3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left" vertical="top" wrapText="1"/>
    </xf>
    <xf numFmtId="3" fontId="25" fillId="10" borderId="8" xfId="0" applyNumberFormat="1" applyFont="1" applyFill="1" applyBorder="1" applyAlignment="1">
      <alignment horizontal="right" wrapText="1"/>
    </xf>
    <xf numFmtId="0" fontId="25" fillId="12" borderId="8" xfId="0" applyFont="1" applyFill="1" applyBorder="1" applyAlignment="1">
      <alignment horizontal="right" wrapText="1"/>
    </xf>
    <xf numFmtId="0" fontId="3" fillId="0" borderId="8" xfId="0" applyFont="1" applyBorder="1" applyAlignment="1">
      <alignment horizontal="left" vertical="top" wrapText="1"/>
    </xf>
    <xf numFmtId="0" fontId="15" fillId="14" borderId="5" xfId="0" applyFont="1" applyFill="1" applyBorder="1" applyAlignment="1">
      <alignment horizontal="right" vertical="top" wrapText="1"/>
    </xf>
    <xf numFmtId="3" fontId="15" fillId="14" borderId="5" xfId="0" applyNumberFormat="1" applyFont="1" applyFill="1" applyBorder="1" applyAlignment="1">
      <alignment horizontal="right" wrapText="1"/>
    </xf>
    <xf numFmtId="0" fontId="52" fillId="0" borderId="1" xfId="0" applyFont="1" applyBorder="1" applyAlignment="1">
      <alignment horizontal="left" vertical="top" wrapText="1"/>
    </xf>
    <xf numFmtId="0" fontId="25" fillId="10" borderId="1" xfId="0" applyFont="1" applyFill="1" applyBorder="1" applyAlignment="1">
      <alignment horizontal="right" wrapText="1"/>
    </xf>
    <xf numFmtId="0" fontId="25" fillId="12" borderId="1" xfId="0" applyFont="1" applyFill="1" applyBorder="1" applyAlignment="1">
      <alignment horizontal="right" wrapText="1"/>
    </xf>
    <xf numFmtId="0" fontId="52" fillId="0" borderId="1" xfId="0" applyFont="1" applyBorder="1" applyAlignment="1">
      <alignment horizontal="left" vertical="center" wrapText="1"/>
    </xf>
    <xf numFmtId="0" fontId="15" fillId="24" borderId="1" xfId="0" applyFont="1" applyFill="1" applyBorder="1" applyAlignment="1">
      <alignment horizontal="left" vertical="top" wrapText="1"/>
    </xf>
    <xf numFmtId="3" fontId="15" fillId="24" borderId="1" xfId="0" applyNumberFormat="1" applyFont="1" applyFill="1" applyBorder="1" applyAlignment="1">
      <alignment horizontal="right" wrapText="1"/>
    </xf>
    <xf numFmtId="9" fontId="17" fillId="24" borderId="1" xfId="0" applyNumberFormat="1" applyFont="1" applyFill="1" applyBorder="1" applyAlignment="1">
      <alignment horizontal="right" vertical="center" wrapText="1"/>
    </xf>
    <xf numFmtId="0" fontId="53" fillId="0" borderId="0" xfId="0" applyFont="1"/>
    <xf numFmtId="0" fontId="51" fillId="0" borderId="0" xfId="0" applyFont="1" applyFill="1" applyBorder="1"/>
    <xf numFmtId="0" fontId="0" fillId="0" borderId="0" xfId="0" applyFill="1" applyBorder="1"/>
    <xf numFmtId="0" fontId="23" fillId="0" borderId="2" xfId="0" applyFont="1" applyBorder="1" applyAlignment="1" applyProtection="1">
      <alignment horizontal="left" vertical="top"/>
      <protection locked="0"/>
    </xf>
    <xf numFmtId="0" fontId="15" fillId="14" borderId="1" xfId="0" applyFont="1" applyFill="1" applyBorder="1" applyAlignment="1">
      <alignment horizontal="right" vertical="top"/>
    </xf>
    <xf numFmtId="3" fontId="25" fillId="18" borderId="2" xfId="0" applyNumberFormat="1" applyFont="1" applyFill="1" applyBorder="1" applyAlignment="1" applyProtection="1">
      <alignment horizontal="right" vertical="center" wrapText="1"/>
      <protection locked="0"/>
    </xf>
    <xf numFmtId="3" fontId="17" fillId="18" borderId="4" xfId="0" applyNumberFormat="1" applyFont="1" applyFill="1" applyBorder="1" applyAlignment="1">
      <alignment horizontal="right" vertical="center" wrapText="1"/>
    </xf>
    <xf numFmtId="0" fontId="54" fillId="0" borderId="0" xfId="0" applyFont="1"/>
    <xf numFmtId="0" fontId="15" fillId="6" borderId="5" xfId="0" applyFont="1" applyFill="1" applyBorder="1" applyAlignment="1">
      <alignment vertical="top" wrapText="1"/>
    </xf>
    <xf numFmtId="3" fontId="3" fillId="0" borderId="0" xfId="0" applyNumberFormat="1" applyFont="1"/>
    <xf numFmtId="0" fontId="17" fillId="9" borderId="7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9" fontId="15" fillId="0" borderId="0" xfId="0" applyNumberFormat="1" applyFont="1" applyBorder="1" applyAlignment="1">
      <alignment horizontal="right" vertical="center"/>
    </xf>
    <xf numFmtId="0" fontId="17" fillId="0" borderId="23" xfId="0" applyFont="1" applyBorder="1" applyAlignment="1">
      <alignment vertical="center"/>
    </xf>
    <xf numFmtId="0" fontId="17" fillId="0" borderId="23" xfId="0" applyFont="1" applyBorder="1" applyAlignment="1" applyProtection="1">
      <alignment vertical="center"/>
      <protection locked="0"/>
    </xf>
    <xf numFmtId="3" fontId="26" fillId="6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3" fillId="0" borderId="22" xfId="0" applyFont="1" applyBorder="1" applyAlignment="1">
      <alignment vertical="top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9" fontId="3" fillId="0" borderId="0" xfId="0" applyNumberFormat="1" applyFont="1" applyBorder="1" applyAlignment="1">
      <alignment vertical="center"/>
    </xf>
    <xf numFmtId="9" fontId="3" fillId="0" borderId="0" xfId="1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15" fillId="0" borderId="23" xfId="0" applyFont="1" applyBorder="1" applyAlignment="1" applyProtection="1">
      <alignment vertical="center"/>
      <protection locked="0"/>
    </xf>
    <xf numFmtId="0" fontId="15" fillId="0" borderId="9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0" fontId="50" fillId="10" borderId="1" xfId="0" applyFont="1" applyFill="1" applyBorder="1" applyAlignment="1">
      <alignment horizontal="center" vertical="center" wrapText="1"/>
    </xf>
    <xf numFmtId="3" fontId="25" fillId="10" borderId="1" xfId="0" applyNumberFormat="1" applyFont="1" applyFill="1" applyBorder="1" applyAlignment="1">
      <alignment horizontal="right" wrapText="1"/>
    </xf>
    <xf numFmtId="0" fontId="15" fillId="17" borderId="20" xfId="0" applyFont="1" applyFill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17" fillId="0" borderId="8" xfId="0" applyFont="1" applyBorder="1" applyAlignment="1" applyProtection="1">
      <alignment vertical="top" wrapText="1"/>
      <protection locked="0"/>
    </xf>
    <xf numFmtId="0" fontId="17" fillId="0" borderId="2" xfId="0" applyFont="1" applyBorder="1" applyAlignment="1" applyProtection="1">
      <alignment vertical="top" wrapText="1"/>
      <protection locked="0"/>
    </xf>
    <xf numFmtId="0" fontId="23" fillId="0" borderId="1" xfId="0" applyFont="1" applyBorder="1" applyAlignment="1" applyProtection="1">
      <alignment vertical="top" wrapText="1"/>
      <protection locked="0"/>
    </xf>
    <xf numFmtId="10" fontId="15" fillId="0" borderId="12" xfId="0" applyNumberFormat="1" applyFont="1" applyBorder="1" applyAlignment="1">
      <alignment horizontal="right" wrapText="1"/>
    </xf>
    <xf numFmtId="0" fontId="17" fillId="0" borderId="5" xfId="0" applyFont="1" applyBorder="1" applyAlignment="1" applyProtection="1">
      <alignment vertical="top" wrapText="1"/>
      <protection locked="0"/>
    </xf>
    <xf numFmtId="0" fontId="17" fillId="0" borderId="1" xfId="0" applyFont="1" applyBorder="1" applyAlignment="1" applyProtection="1">
      <alignment vertical="top" wrapText="1"/>
      <protection locked="0"/>
    </xf>
    <xf numFmtId="0" fontId="17" fillId="0" borderId="1" xfId="0" applyFont="1" applyFill="1" applyBorder="1" applyAlignment="1" applyProtection="1">
      <alignment vertical="top" wrapText="1"/>
      <protection locked="0"/>
    </xf>
    <xf numFmtId="0" fontId="15" fillId="14" borderId="19" xfId="0" applyFont="1" applyFill="1" applyBorder="1" applyAlignment="1">
      <alignment horizontal="left" vertical="top" wrapText="1"/>
    </xf>
    <xf numFmtId="0" fontId="17" fillId="0" borderId="22" xfId="0" applyFont="1" applyBorder="1" applyAlignment="1">
      <alignment vertical="top" wrapText="1"/>
    </xf>
    <xf numFmtId="9" fontId="17" fillId="0" borderId="0" xfId="1" applyFont="1" applyBorder="1" applyAlignment="1">
      <alignment vertical="top" wrapText="1"/>
    </xf>
    <xf numFmtId="0" fontId="17" fillId="0" borderId="23" xfId="0" applyFont="1" applyBorder="1" applyAlignment="1">
      <alignment vertical="top" wrapText="1"/>
    </xf>
    <xf numFmtId="0" fontId="15" fillId="19" borderId="20" xfId="0" applyFont="1" applyFill="1" applyBorder="1" applyAlignment="1">
      <alignment vertical="top" wrapText="1"/>
    </xf>
    <xf numFmtId="9" fontId="17" fillId="0" borderId="12" xfId="0" applyNumberFormat="1" applyFont="1" applyBorder="1" applyAlignment="1">
      <alignment wrapText="1"/>
    </xf>
    <xf numFmtId="0" fontId="23" fillId="0" borderId="8" xfId="0" applyFont="1" applyBorder="1" applyAlignment="1" applyProtection="1">
      <alignment vertical="top" wrapText="1"/>
      <protection locked="0"/>
    </xf>
    <xf numFmtId="10" fontId="15" fillId="0" borderId="4" xfId="0" applyNumberFormat="1" applyFont="1" applyBorder="1" applyAlignment="1">
      <alignment horizontal="right" wrapText="1"/>
    </xf>
    <xf numFmtId="0" fontId="23" fillId="0" borderId="5" xfId="0" applyFont="1" applyBorder="1" applyAlignment="1" applyProtection="1">
      <alignment vertical="top" wrapText="1"/>
      <protection locked="0"/>
    </xf>
    <xf numFmtId="0" fontId="15" fillId="0" borderId="22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9" fontId="15" fillId="0" borderId="0" xfId="1" applyFont="1" applyBorder="1" applyAlignment="1">
      <alignment vertical="top" wrapText="1"/>
    </xf>
    <xf numFmtId="0" fontId="15" fillId="0" borderId="23" xfId="0" applyFont="1" applyBorder="1" applyAlignment="1">
      <alignment vertical="top" wrapText="1"/>
    </xf>
    <xf numFmtId="0" fontId="23" fillId="0" borderId="0" xfId="0" applyFont="1" applyBorder="1" applyAlignment="1">
      <alignment horizontal="right" vertical="center"/>
    </xf>
    <xf numFmtId="3" fontId="17" fillId="0" borderId="0" xfId="0" applyNumberFormat="1" applyFont="1" applyBorder="1" applyAlignment="1">
      <alignment wrapText="1"/>
    </xf>
    <xf numFmtId="0" fontId="17" fillId="20" borderId="0" xfId="0" applyFont="1" applyFill="1" applyBorder="1"/>
    <xf numFmtId="3" fontId="15" fillId="0" borderId="0" xfId="0" applyNumberFormat="1" applyFont="1" applyBorder="1" applyAlignment="1">
      <alignment vertical="center" wrapText="1"/>
    </xf>
    <xf numFmtId="9" fontId="17" fillId="0" borderId="0" xfId="0" applyNumberFormat="1" applyFont="1" applyBorder="1" applyAlignment="1">
      <alignment wrapText="1"/>
    </xf>
    <xf numFmtId="10" fontId="15" fillId="0" borderId="0" xfId="0" applyNumberFormat="1" applyFont="1" applyBorder="1" applyAlignment="1">
      <alignment horizontal="right" wrapText="1"/>
    </xf>
    <xf numFmtId="9" fontId="17" fillId="0" borderId="0" xfId="1" applyFont="1" applyBorder="1" applyAlignment="1">
      <alignment wrapText="1"/>
    </xf>
    <xf numFmtId="3" fontId="17" fillId="0" borderId="0" xfId="0" applyNumberFormat="1" applyFont="1" applyBorder="1"/>
    <xf numFmtId="0" fontId="17" fillId="0" borderId="0" xfId="0" applyFont="1" applyBorder="1"/>
    <xf numFmtId="9" fontId="17" fillId="0" borderId="0" xfId="0" applyNumberFormat="1" applyFont="1" applyBorder="1"/>
    <xf numFmtId="10" fontId="17" fillId="0" borderId="0" xfId="0" applyNumberFormat="1" applyFont="1" applyBorder="1"/>
    <xf numFmtId="9" fontId="17" fillId="0" borderId="0" xfId="1" applyFont="1" applyBorder="1"/>
    <xf numFmtId="9" fontId="17" fillId="0" borderId="23" xfId="0" applyNumberFormat="1" applyFont="1" applyBorder="1"/>
    <xf numFmtId="0" fontId="15" fillId="21" borderId="20" xfId="0" applyFont="1" applyFill="1" applyBorder="1" applyAlignment="1">
      <alignment horizontal="left" vertical="top" wrapText="1"/>
    </xf>
    <xf numFmtId="0" fontId="32" fillId="0" borderId="22" xfId="0" applyFont="1" applyBorder="1" applyAlignment="1">
      <alignment vertical="top" wrapText="1"/>
    </xf>
    <xf numFmtId="3" fontId="32" fillId="0" borderId="0" xfId="0" applyNumberFormat="1" applyFont="1" applyBorder="1" applyAlignment="1">
      <alignment vertical="top"/>
    </xf>
    <xf numFmtId="0" fontId="32" fillId="0" borderId="0" xfId="0" applyFont="1" applyBorder="1" applyAlignment="1">
      <alignment vertical="top"/>
    </xf>
    <xf numFmtId="0" fontId="17" fillId="0" borderId="0" xfId="0" applyFont="1" applyBorder="1" applyProtection="1">
      <protection hidden="1"/>
    </xf>
    <xf numFmtId="0" fontId="32" fillId="0" borderId="23" xfId="0" applyFont="1" applyBorder="1" applyAlignment="1">
      <alignment vertical="top"/>
    </xf>
    <xf numFmtId="0" fontId="22" fillId="0" borderId="22" xfId="0" applyFont="1" applyBorder="1" applyAlignment="1">
      <alignment vertical="center" wrapText="1"/>
    </xf>
    <xf numFmtId="0" fontId="21" fillId="0" borderId="0" xfId="0" applyFont="1" applyBorder="1"/>
    <xf numFmtId="0" fontId="21" fillId="0" borderId="0" xfId="0" applyFont="1" applyBorder="1" applyProtection="1">
      <protection hidden="1"/>
    </xf>
    <xf numFmtId="0" fontId="34" fillId="6" borderId="0" xfId="0" applyFont="1" applyFill="1" applyBorder="1" applyAlignment="1">
      <alignment vertical="top"/>
    </xf>
    <xf numFmtId="0" fontId="21" fillId="6" borderId="0" xfId="0" applyFont="1" applyFill="1" applyBorder="1"/>
    <xf numFmtId="164" fontId="21" fillId="0" borderId="0" xfId="0" applyNumberFormat="1" applyFont="1" applyBorder="1"/>
    <xf numFmtId="9" fontId="21" fillId="6" borderId="0" xfId="1" applyFont="1" applyFill="1" applyBorder="1"/>
    <xf numFmtId="9" fontId="21" fillId="0" borderId="0" xfId="0" applyNumberFormat="1" applyFont="1" applyBorder="1"/>
    <xf numFmtId="164" fontId="41" fillId="0" borderId="0" xfId="0" applyNumberFormat="1" applyFont="1" applyBorder="1"/>
    <xf numFmtId="9" fontId="21" fillId="0" borderId="23" xfId="0" applyNumberFormat="1" applyFont="1" applyBorder="1"/>
    <xf numFmtId="164" fontId="42" fillId="0" borderId="0" xfId="0" applyNumberFormat="1" applyFont="1" applyBorder="1"/>
    <xf numFmtId="164" fontId="43" fillId="0" borderId="0" xfId="0" applyNumberFormat="1" applyFont="1" applyBorder="1"/>
    <xf numFmtId="9" fontId="21" fillId="0" borderId="0" xfId="1" applyFont="1" applyBorder="1"/>
    <xf numFmtId="0" fontId="21" fillId="0" borderId="23" xfId="0" applyFont="1" applyBorder="1" applyProtection="1">
      <protection hidden="1"/>
    </xf>
    <xf numFmtId="164" fontId="45" fillId="0" borderId="0" xfId="0" applyNumberFormat="1" applyFont="1" applyBorder="1" applyProtection="1">
      <protection hidden="1"/>
    </xf>
    <xf numFmtId="0" fontId="45" fillId="0" borderId="0" xfId="0" applyFont="1" applyBorder="1" applyProtection="1">
      <protection hidden="1"/>
    </xf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>
      <alignment horizontal="right" vertical="top"/>
    </xf>
    <xf numFmtId="0" fontId="3" fillId="0" borderId="0" xfId="0" applyFont="1" applyBorder="1"/>
    <xf numFmtId="0" fontId="0" fillId="0" borderId="0" xfId="0" applyBorder="1"/>
    <xf numFmtId="9" fontId="0" fillId="0" borderId="0" xfId="1" applyFont="1" applyBorder="1"/>
    <xf numFmtId="0" fontId="0" fillId="0" borderId="23" xfId="0" applyBorder="1"/>
    <xf numFmtId="164" fontId="45" fillId="0" borderId="0" xfId="0" applyNumberFormat="1" applyFont="1" applyBorder="1"/>
    <xf numFmtId="0" fontId="45" fillId="0" borderId="0" xfId="0" applyFont="1" applyBorder="1"/>
    <xf numFmtId="9" fontId="45" fillId="0" borderId="0" xfId="0" applyNumberFormat="1" applyFont="1" applyBorder="1"/>
    <xf numFmtId="9" fontId="45" fillId="0" borderId="23" xfId="0" applyNumberFormat="1" applyFont="1" applyBorder="1"/>
    <xf numFmtId="0" fontId="15" fillId="0" borderId="22" xfId="0" applyFont="1" applyBorder="1" applyAlignment="1">
      <alignment vertical="center" wrapText="1"/>
    </xf>
    <xf numFmtId="0" fontId="15" fillId="16" borderId="20" xfId="0" applyFont="1" applyFill="1" applyBorder="1" applyAlignment="1" applyProtection="1">
      <alignment vertical="top" wrapText="1"/>
      <protection locked="0"/>
    </xf>
    <xf numFmtId="0" fontId="15" fillId="6" borderId="22" xfId="0" applyFont="1" applyFill="1" applyBorder="1" applyAlignment="1" applyProtection="1">
      <alignment vertical="center" wrapText="1"/>
      <protection locked="0"/>
    </xf>
    <xf numFmtId="3" fontId="21" fillId="6" borderId="0" xfId="0" applyNumberFormat="1" applyFont="1" applyFill="1" applyBorder="1"/>
    <xf numFmtId="0" fontId="21" fillId="6" borderId="0" xfId="0" applyFont="1" applyFill="1" applyBorder="1" applyProtection="1">
      <protection hidden="1"/>
    </xf>
    <xf numFmtId="0" fontId="17" fillId="6" borderId="0" xfId="0" applyFont="1" applyFill="1" applyBorder="1" applyAlignment="1" applyProtection="1">
      <alignment vertical="center" wrapText="1"/>
      <protection locked="0"/>
    </xf>
    <xf numFmtId="164" fontId="21" fillId="6" borderId="0" xfId="0" applyNumberFormat="1" applyFont="1" applyFill="1" applyBorder="1"/>
    <xf numFmtId="9" fontId="21" fillId="6" borderId="0" xfId="0" applyNumberFormat="1" applyFont="1" applyFill="1" applyBorder="1"/>
    <xf numFmtId="164" fontId="41" fillId="6" borderId="0" xfId="0" applyNumberFormat="1" applyFont="1" applyFill="1" applyBorder="1"/>
    <xf numFmtId="9" fontId="21" fillId="6" borderId="23" xfId="0" applyNumberFormat="1" applyFont="1" applyFill="1" applyBorder="1"/>
    <xf numFmtId="0" fontId="35" fillId="0" borderId="22" xfId="0" applyFont="1" applyBorder="1" applyAlignment="1">
      <alignment vertical="top"/>
    </xf>
    <xf numFmtId="0" fontId="35" fillId="0" borderId="0" xfId="0" applyFont="1" applyBorder="1"/>
    <xf numFmtId="164" fontId="43" fillId="0" borderId="0" xfId="0" applyNumberFormat="1" applyFont="1" applyBorder="1" applyProtection="1">
      <protection hidden="1"/>
    </xf>
    <xf numFmtId="9" fontId="21" fillId="0" borderId="0" xfId="1" applyFont="1" applyBorder="1" applyProtection="1">
      <protection hidden="1"/>
    </xf>
    <xf numFmtId="9" fontId="45" fillId="0" borderId="0" xfId="0" applyNumberFormat="1" applyFont="1" applyBorder="1" applyProtection="1">
      <protection hidden="1"/>
    </xf>
    <xf numFmtId="164" fontId="42" fillId="0" borderId="0" xfId="0" applyNumberFormat="1" applyFont="1" applyBorder="1" applyProtection="1">
      <protection hidden="1"/>
    </xf>
    <xf numFmtId="9" fontId="45" fillId="0" borderId="23" xfId="0" applyNumberFormat="1" applyFont="1" applyBorder="1" applyProtection="1">
      <protection hidden="1"/>
    </xf>
    <xf numFmtId="3" fontId="21" fillId="0" borderId="0" xfId="0" applyNumberFormat="1" applyFont="1" applyBorder="1"/>
    <xf numFmtId="9" fontId="35" fillId="0" borderId="0" xfId="1" applyFont="1" applyBorder="1"/>
    <xf numFmtId="0" fontId="21" fillId="0" borderId="23" xfId="0" applyFont="1" applyBorder="1"/>
    <xf numFmtId="0" fontId="35" fillId="0" borderId="11" xfId="0" applyFont="1" applyBorder="1" applyAlignment="1">
      <alignment vertical="top"/>
    </xf>
    <xf numFmtId="0" fontId="21" fillId="0" borderId="9" xfId="0" applyFont="1" applyBorder="1"/>
    <xf numFmtId="164" fontId="21" fillId="0" borderId="9" xfId="0" applyNumberFormat="1" applyFont="1" applyBorder="1"/>
    <xf numFmtId="3" fontId="21" fillId="0" borderId="9" xfId="0" applyNumberFormat="1" applyFont="1" applyBorder="1"/>
    <xf numFmtId="9" fontId="21" fillId="0" borderId="9" xfId="1" applyFont="1" applyBorder="1"/>
    <xf numFmtId="0" fontId="21" fillId="0" borderId="12" xfId="0" applyFont="1" applyBorder="1"/>
    <xf numFmtId="0" fontId="56" fillId="3" borderId="2" xfId="0" applyFont="1" applyFill="1" applyBorder="1" applyAlignment="1">
      <alignment horizontal="left" vertical="center"/>
    </xf>
    <xf numFmtId="0" fontId="9" fillId="8" borderId="6" xfId="0" applyFont="1" applyFill="1" applyBorder="1" applyAlignment="1">
      <alignment horizontal="right" vertical="center"/>
    </xf>
    <xf numFmtId="0" fontId="57" fillId="25" borderId="0" xfId="0" applyFont="1" applyFill="1" applyBorder="1"/>
    <xf numFmtId="0" fontId="2" fillId="25" borderId="0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/>
    </xf>
    <xf numFmtId="0" fontId="0" fillId="0" borderId="1" xfId="0" applyFill="1" applyBorder="1"/>
    <xf numFmtId="0" fontId="58" fillId="3" borderId="2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9" fillId="28" borderId="6" xfId="0" applyFont="1" applyFill="1" applyBorder="1" applyAlignment="1">
      <alignment horizontal="center" vertical="center"/>
    </xf>
    <xf numFmtId="0" fontId="3" fillId="0" borderId="5" xfId="0" applyFont="1" applyFill="1" applyBorder="1"/>
    <xf numFmtId="0" fontId="40" fillId="0" borderId="1" xfId="0" applyFont="1" applyBorder="1" applyAlignment="1" applyProtection="1">
      <alignment horizontal="left" vertical="top" wrapText="1"/>
      <protection locked="0"/>
    </xf>
    <xf numFmtId="0" fontId="59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3" borderId="2" xfId="0" applyFont="1" applyFill="1" applyBorder="1" applyAlignment="1">
      <alignment horizontal="left" wrapText="1"/>
    </xf>
    <xf numFmtId="0" fontId="0" fillId="0" borderId="3" xfId="0" applyBorder="1" applyAlignment="1">
      <alignment wrapText="1"/>
    </xf>
    <xf numFmtId="0" fontId="10" fillId="26" borderId="6" xfId="0" applyFont="1" applyFill="1" applyBorder="1" applyAlignment="1">
      <alignment horizontal="left" vertical="center"/>
    </xf>
    <xf numFmtId="0" fontId="0" fillId="27" borderId="17" xfId="0" applyFill="1" applyBorder="1" applyAlignment="1">
      <alignment horizontal="left" vertical="center"/>
    </xf>
    <xf numFmtId="0" fontId="12" fillId="0" borderId="0" xfId="0" applyFont="1" applyAlignment="1"/>
    <xf numFmtId="0" fontId="1" fillId="0" borderId="0" xfId="0" applyFont="1" applyAlignment="1"/>
  </cellXfs>
  <cellStyles count="2">
    <cellStyle name="Normal" xfId="0" builtinId="0"/>
    <cellStyle name="Pourcentage" xfId="1" builtinId="5"/>
  </cellStyles>
  <dxfs count="1670"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Répartition</a:t>
            </a:r>
            <a:r>
              <a:rPr lang="fr-FR" b="1" baseline="0"/>
              <a:t> des dépenses prévisionnelles par pays</a:t>
            </a:r>
            <a:endParaRPr lang="fr-F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425554144321702"/>
          <c:y val="9.9036328424044029E-2"/>
          <c:w val="0.68550501376336215"/>
          <c:h val="0.805261159772335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DD-4788-8E58-E2F7D5F148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DD-4788-8E58-E2F7D5F148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DDD-4788-8E58-E2F7D5F148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DDD-4788-8E58-E2F7D5F1489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DDD-4788-8E58-E2F7D5F1489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DDD-4788-8E58-E2F7D5F1489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DDD-4788-8E58-E2F7D5F1489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DDD-4788-8E58-E2F7D5F1489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DDD-4788-8E58-E2F7D5F1489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DDD-4788-8E58-E2F7D5F14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Pays'!$B$5:$B$14</c:f>
              <c:numCache>
                <c:formatCode>General</c:formatCode>
                <c:ptCount val="10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Pays'!$A$5:$A$14</c15:sqref>
                        </c15:formulaRef>
                      </c:ext>
                    </c:extLst>
                    <c:strCache>
                      <c:ptCount val="10"/>
                      <c:pt idx="0">
                        <c:v>Pays 1</c:v>
                      </c:pt>
                      <c:pt idx="1">
                        <c:v>Pays 2</c:v>
                      </c:pt>
                      <c:pt idx="2">
                        <c:v>Pays 3</c:v>
                      </c:pt>
                      <c:pt idx="3">
                        <c:v>Pays 4</c:v>
                      </c:pt>
                      <c:pt idx="4">
                        <c:v>Pays 5</c:v>
                      </c:pt>
                      <c:pt idx="5">
                        <c:v>…</c:v>
                      </c:pt>
                      <c:pt idx="6">
                        <c:v>…</c:v>
                      </c:pt>
                      <c:pt idx="7">
                        <c:v>…</c:v>
                      </c:pt>
                      <c:pt idx="8">
                        <c:v>…</c:v>
                      </c:pt>
                      <c:pt idx="9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4DDD-4788-8E58-E2F7D5F148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56277340332458"/>
          <c:y val="0.16708333333333336"/>
          <c:w val="0.40287467191601051"/>
          <c:h val="0.67145778652668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C1-4A86-8431-20E9AC8CD6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C1-4A86-8431-20E9AC8CD6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C1-4A86-8431-20E9AC8CD6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C1-4A86-8431-20E9AC8CD6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1C1-4A86-8431-20E9AC8CD62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1C1-4A86-8431-20E9AC8CD62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1C1-4A86-8431-20E9AC8CD62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1C1-4A86-8431-20E9AC8CD62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1C1-4A86-8431-20E9AC8CD62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1C1-4A86-8431-20E9AC8CD623}"/>
              </c:ext>
            </c:extLst>
          </c:dPt>
          <c:cat>
            <c:strRef>
              <c:f>'Répartition Pays'!$A$5:$A$14</c:f>
              <c:strCache>
                <c:ptCount val="10"/>
                <c:pt idx="0">
                  <c:v>Pays 1</c:v>
                </c:pt>
                <c:pt idx="1">
                  <c:v>Pays 2</c:v>
                </c:pt>
                <c:pt idx="2">
                  <c:v>Pays 3</c:v>
                </c:pt>
                <c:pt idx="3">
                  <c:v>Pays 4</c:v>
                </c:pt>
                <c:pt idx="4">
                  <c:v>Pays 5</c:v>
                </c:pt>
                <c:pt idx="5">
                  <c:v>…</c:v>
                </c:pt>
                <c:pt idx="6">
                  <c:v>…</c:v>
                </c:pt>
                <c:pt idx="7">
                  <c:v>…</c:v>
                </c:pt>
                <c:pt idx="8">
                  <c:v>…</c:v>
                </c:pt>
                <c:pt idx="9">
                  <c:v>…</c:v>
                </c:pt>
              </c:strCache>
            </c:strRef>
          </c:cat>
          <c:val>
            <c:numRef>
              <c:f>'Répartition Pays'!$B$5:$B$14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4D73-40E7-BD63-37C3B5B5E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590550</xdr:rowOff>
    </xdr:from>
    <xdr:to>
      <xdr:col>11</xdr:col>
      <xdr:colOff>531160</xdr:colOff>
      <xdr:row>18</xdr:row>
      <xdr:rowOff>560854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922B933A-0B58-4E93-B235-89F2FA03DC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623887</xdr:colOff>
      <xdr:row>2</xdr:row>
      <xdr:rowOff>1114424</xdr:rowOff>
    </xdr:from>
    <xdr:to>
      <xdr:col>10</xdr:col>
      <xdr:colOff>623887</xdr:colOff>
      <xdr:row>18</xdr:row>
      <xdr:rowOff>238124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PC\SPC%20-%20Temporaire\OSC-MOF\3%20-%20Adm.%20-%20Gestion%20-%20Org.%20-%20Notes%20DG\33%20-%20Organisation\SEMINAIRES%20DPA-OSC\S&#233;minaire%208%20nov%202021\3%20chantier%20all&#232;gement%20des%20proc&#233;dures\Tableau%20budgetaire%20modif%20propos&#233;es%202401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Dépenses"/>
      <sheetName val="Feuil9 (2)"/>
      <sheetName val="Feuil9"/>
      <sheetName val="Feuil8"/>
      <sheetName val="Feuil7"/>
      <sheetName val="Feuil1"/>
      <sheetName val="Feuil2"/>
      <sheetName val="Feuil3"/>
      <sheetName val="Feuil4"/>
      <sheetName val="Feuil5"/>
      <sheetName val="Feuil6"/>
      <sheetName val="Ressources"/>
      <sheetName val="Valorisations"/>
      <sheetName val="Répartition Pays"/>
      <sheetName val="Répartition Objectifs"/>
      <sheetName val="Détail RH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5">
          <cell r="B75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08"/>
  <sheetViews>
    <sheetView topLeftCell="A67" zoomScale="80" zoomScaleNormal="80" workbookViewId="0">
      <selection activeCell="A75" sqref="A75"/>
    </sheetView>
  </sheetViews>
  <sheetFormatPr baseColWidth="10" defaultColWidth="11.453125" defaultRowHeight="15.5" outlineLevelRow="1" outlineLevelCol="1" x14ac:dyDescent="0.35"/>
  <cols>
    <col min="1" max="1" width="73" style="148" customWidth="1"/>
    <col min="2" max="2" width="18.36328125" style="51" customWidth="1"/>
    <col min="3" max="3" width="17.54296875" style="51" customWidth="1" outlineLevel="1"/>
    <col min="4" max="5" width="17.453125" style="51" customWidth="1" outlineLevel="1"/>
    <col min="6" max="6" width="17" style="145" customWidth="1" outlineLevel="1"/>
    <col min="7" max="7" width="1.453125" style="51" customWidth="1"/>
    <col min="8" max="8" width="18.08984375" style="51" customWidth="1"/>
    <col min="9" max="9" width="12.6328125" style="51" customWidth="1" outlineLevel="1"/>
    <col min="10" max="10" width="17" style="51" customWidth="1" outlineLevel="1"/>
    <col min="11" max="11" width="1.453125" style="51" customWidth="1"/>
    <col min="12" max="12" width="18.54296875" style="51" customWidth="1"/>
    <col min="13" max="13" width="12.90625" style="51" customWidth="1" outlineLevel="1"/>
    <col min="14" max="14" width="13.453125" style="146" customWidth="1" outlineLevel="1"/>
    <col min="15" max="15" width="15.90625" style="145" customWidth="1" outlineLevel="1" collapsed="1"/>
    <col min="16" max="16" width="2" style="51" customWidth="1"/>
    <col min="17" max="17" width="18.453125" style="51" customWidth="1"/>
    <col min="18" max="18" width="16.08984375" style="147" customWidth="1" outlineLevel="1"/>
    <col min="19" max="19" width="17" style="51" customWidth="1" outlineLevel="1"/>
    <col min="20" max="20" width="3" style="145" customWidth="1"/>
    <col min="21" max="21" width="187.54296875" style="51" customWidth="1" outlineLevel="1"/>
    <col min="22" max="16384" width="11.453125" style="51"/>
  </cols>
  <sheetData>
    <row r="1" spans="1:21" s="36" customFormat="1" ht="139.25" customHeight="1" x14ac:dyDescent="0.35">
      <c r="A1" s="25" t="s">
        <v>8</v>
      </c>
      <c r="B1" s="26" t="s">
        <v>9</v>
      </c>
      <c r="C1" s="27" t="s">
        <v>47</v>
      </c>
      <c r="D1" s="28" t="s">
        <v>48</v>
      </c>
      <c r="E1" s="29" t="s">
        <v>49</v>
      </c>
      <c r="F1" s="29" t="s">
        <v>145</v>
      </c>
      <c r="G1" s="310"/>
      <c r="H1" s="26" t="s">
        <v>50</v>
      </c>
      <c r="I1" s="30" t="s">
        <v>10</v>
      </c>
      <c r="J1" s="29" t="s">
        <v>51</v>
      </c>
      <c r="K1" s="310"/>
      <c r="L1" s="26" t="s">
        <v>52</v>
      </c>
      <c r="M1" s="31" t="s">
        <v>53</v>
      </c>
      <c r="N1" s="30" t="s">
        <v>11</v>
      </c>
      <c r="O1" s="32" t="s">
        <v>54</v>
      </c>
      <c r="P1" s="310"/>
      <c r="Q1" s="33" t="s">
        <v>55</v>
      </c>
      <c r="R1" s="34" t="s">
        <v>56</v>
      </c>
      <c r="S1" s="28" t="s">
        <v>57</v>
      </c>
      <c r="T1" s="35"/>
      <c r="U1" s="25" t="s">
        <v>149</v>
      </c>
    </row>
    <row r="2" spans="1:21" s="42" customFormat="1" ht="40.5" customHeight="1" outlineLevel="1" x14ac:dyDescent="0.3">
      <c r="A2" s="82" t="s">
        <v>12</v>
      </c>
      <c r="B2" s="37"/>
      <c r="C2" s="37"/>
      <c r="D2" s="37"/>
      <c r="E2" s="38"/>
      <c r="F2" s="38"/>
      <c r="G2" s="311"/>
      <c r="H2" s="37"/>
      <c r="I2" s="37"/>
      <c r="J2" s="38"/>
      <c r="K2" s="311"/>
      <c r="L2" s="37"/>
      <c r="M2" s="37"/>
      <c r="N2" s="37"/>
      <c r="O2" s="39"/>
      <c r="P2" s="311"/>
      <c r="Q2" s="40"/>
      <c r="R2" s="41"/>
      <c r="S2" s="38"/>
      <c r="T2" s="104"/>
      <c r="U2" s="312"/>
    </row>
    <row r="3" spans="1:21" outlineLevel="1" x14ac:dyDescent="0.35">
      <c r="A3" s="43" t="s">
        <v>13</v>
      </c>
      <c r="B3" s="44"/>
      <c r="C3" s="44"/>
      <c r="D3" s="45"/>
      <c r="E3" s="46"/>
      <c r="F3" s="46"/>
      <c r="G3" s="313"/>
      <c r="H3" s="47"/>
      <c r="I3" s="47"/>
      <c r="J3" s="46"/>
      <c r="K3" s="313"/>
      <c r="L3" s="45"/>
      <c r="M3" s="47"/>
      <c r="N3" s="47"/>
      <c r="O3" s="48"/>
      <c r="P3" s="313"/>
      <c r="Q3" s="49"/>
      <c r="R3" s="50"/>
      <c r="S3" s="46"/>
      <c r="T3" s="314"/>
      <c r="U3" s="315"/>
    </row>
    <row r="4" spans="1:21" outlineLevel="1" x14ac:dyDescent="0.35">
      <c r="A4" s="52"/>
      <c r="B4" s="53"/>
      <c r="C4" s="54">
        <f>+I4+M4</f>
        <v>0</v>
      </c>
      <c r="D4" s="55">
        <f>+I4+N4</f>
        <v>0</v>
      </c>
      <c r="E4" s="56" t="str">
        <f>IF(ISERROR(C4/B4-1),"-",C4/B4-1)</f>
        <v>-</v>
      </c>
      <c r="F4" s="56" t="str">
        <f>IF(ISERROR(D4/C4-1),"-",D4/C4-1)</f>
        <v>-</v>
      </c>
      <c r="G4" s="313"/>
      <c r="H4" s="53"/>
      <c r="I4" s="57"/>
      <c r="J4" s="56" t="str">
        <f>IF(ISERROR(I4/H4-1),"-",I4/H4-1)</f>
        <v>-</v>
      </c>
      <c r="K4" s="313"/>
      <c r="L4" s="58">
        <f>+B4-H4</f>
        <v>0</v>
      </c>
      <c r="M4" s="59"/>
      <c r="N4" s="57"/>
      <c r="O4" s="60" t="str">
        <f>IF(ISERROR(N4/M4-1),"-",N4/M4-1)</f>
        <v>-</v>
      </c>
      <c r="P4" s="313"/>
      <c r="Q4" s="61" t="str">
        <f>IF(ISERROR(B4/$B$101),"-",B4/$B$101)</f>
        <v>-</v>
      </c>
      <c r="R4" s="62" t="str">
        <f>IF(ISERROR(C4/$C$101),"-",C4/$C$101)</f>
        <v>-</v>
      </c>
      <c r="S4" s="63" t="str">
        <f>IF(ISERROR(D4/$D$101),"-",D4/$D$101)</f>
        <v>-</v>
      </c>
      <c r="T4" s="64"/>
      <c r="U4" s="65"/>
    </row>
    <row r="5" spans="1:21" outlineLevel="1" x14ac:dyDescent="0.35">
      <c r="A5" s="52"/>
      <c r="B5" s="53"/>
      <c r="C5" s="54">
        <f>+I5+M5</f>
        <v>0</v>
      </c>
      <c r="D5" s="55">
        <f>+I5+N5</f>
        <v>0</v>
      </c>
      <c r="E5" s="56" t="str">
        <f>IF(ISERROR(C5/B5-1),"-",C5/B5-1)</f>
        <v>-</v>
      </c>
      <c r="F5" s="56" t="str">
        <f t="shared" ref="F5:F67" si="0">IF(ISERROR(D5/C5-1),"-",D5/C5-1)</f>
        <v>-</v>
      </c>
      <c r="G5" s="313"/>
      <c r="H5" s="53"/>
      <c r="I5" s="57"/>
      <c r="J5" s="56" t="str">
        <f>IF(ISERROR(I5/H5-1),"-",I5/H5-1)</f>
        <v>-</v>
      </c>
      <c r="K5" s="313"/>
      <c r="L5" s="58">
        <f>+B5-H5</f>
        <v>0</v>
      </c>
      <c r="M5" s="59"/>
      <c r="N5" s="57"/>
      <c r="O5" s="60" t="str">
        <f t="shared" ref="O5:O15" si="1">IF(ISERROR(N5/M5-1),"-",N5/M5-1)</f>
        <v>-</v>
      </c>
      <c r="P5" s="313"/>
      <c r="Q5" s="61" t="str">
        <f>IF(ISERROR(B5/$B$101),"-",B5/$B$101)</f>
        <v>-</v>
      </c>
      <c r="R5" s="62" t="str">
        <f>IF(ISERROR(C5/$C$101),"-",C5/$C$101)</f>
        <v>-</v>
      </c>
      <c r="S5" s="63" t="str">
        <f>IF(ISERROR(D5/$D$101),"-",D5/$D$101)</f>
        <v>-</v>
      </c>
      <c r="T5" s="64"/>
      <c r="U5" s="65"/>
    </row>
    <row r="6" spans="1:21" outlineLevel="1" x14ac:dyDescent="0.35">
      <c r="A6" s="66" t="s">
        <v>14</v>
      </c>
      <c r="B6" s="67"/>
      <c r="C6" s="44"/>
      <c r="D6" s="45"/>
      <c r="E6" s="46"/>
      <c r="F6" s="46"/>
      <c r="G6" s="313"/>
      <c r="H6" s="68"/>
      <c r="I6" s="68"/>
      <c r="J6" s="46"/>
      <c r="K6" s="313"/>
      <c r="L6" s="69"/>
      <c r="M6" s="68"/>
      <c r="N6" s="68"/>
      <c r="O6" s="70"/>
      <c r="P6" s="313"/>
      <c r="Q6" s="49"/>
      <c r="R6" s="71"/>
      <c r="S6" s="46"/>
      <c r="T6" s="314"/>
      <c r="U6" s="315"/>
    </row>
    <row r="7" spans="1:21" outlineLevel="1" x14ac:dyDescent="0.35">
      <c r="A7" s="66"/>
      <c r="B7" s="53"/>
      <c r="C7" s="54">
        <f>+I7+M7</f>
        <v>0</v>
      </c>
      <c r="D7" s="55">
        <f>+I7+N7</f>
        <v>0</v>
      </c>
      <c r="E7" s="56" t="str">
        <f>IF(ISERROR(C7/B7-1),"-",C7/B7-1)</f>
        <v>-</v>
      </c>
      <c r="F7" s="56" t="str">
        <f t="shared" si="0"/>
        <v>-</v>
      </c>
      <c r="G7" s="313"/>
      <c r="H7" s="53"/>
      <c r="I7" s="57"/>
      <c r="J7" s="56" t="str">
        <f>IF(ISERROR(I7/H7-1),"-",I7/H7-1)</f>
        <v>-</v>
      </c>
      <c r="K7" s="313"/>
      <c r="L7" s="58">
        <f>+B7-H7</f>
        <v>0</v>
      </c>
      <c r="M7" s="59"/>
      <c r="N7" s="57"/>
      <c r="O7" s="60" t="str">
        <f>IF(ISERROR(N7/M7-1),"-",N7/M7-1)</f>
        <v>-</v>
      </c>
      <c r="P7" s="313"/>
      <c r="Q7" s="61" t="str">
        <f>IF(ISERROR(B7/$B$101),"-",B7/$B$101)</f>
        <v>-</v>
      </c>
      <c r="R7" s="62" t="str">
        <f>IF(ISERROR(C7/$C$101),"-",C7/$C$101)</f>
        <v>-</v>
      </c>
      <c r="S7" s="63" t="str">
        <f>IF(ISERROR(D7/$D$101),"-",D7/$D$101)</f>
        <v>-</v>
      </c>
      <c r="T7" s="314"/>
      <c r="U7" s="65"/>
    </row>
    <row r="8" spans="1:21" outlineLevel="1" x14ac:dyDescent="0.35">
      <c r="A8" s="66"/>
      <c r="B8" s="53"/>
      <c r="C8" s="54">
        <f>+I8+M8</f>
        <v>0</v>
      </c>
      <c r="D8" s="55">
        <f>+I8+N8</f>
        <v>0</v>
      </c>
      <c r="E8" s="56" t="str">
        <f>IF(ISERROR(C8/B8-1),"-",C8/B8-1)</f>
        <v>-</v>
      </c>
      <c r="F8" s="56" t="str">
        <f t="shared" si="0"/>
        <v>-</v>
      </c>
      <c r="G8" s="313"/>
      <c r="H8" s="53"/>
      <c r="I8" s="57"/>
      <c r="J8" s="56" t="str">
        <f>IF(ISERROR(I8/H8-1),"-",I8/H8-1)</f>
        <v>-</v>
      </c>
      <c r="K8" s="313"/>
      <c r="L8" s="58">
        <f>+B8-H8</f>
        <v>0</v>
      </c>
      <c r="M8" s="59"/>
      <c r="N8" s="57"/>
      <c r="O8" s="60" t="str">
        <f t="shared" ref="O8" si="2">IF(ISERROR(N8/M8-1),"-",N8/M8-1)</f>
        <v>-</v>
      </c>
      <c r="P8" s="313"/>
      <c r="Q8" s="61" t="str">
        <f>IF(ISERROR(B8/$B$101),"-",B8/$B$101)</f>
        <v>-</v>
      </c>
      <c r="R8" s="62" t="str">
        <f>IF(ISERROR(C8/$C$101),"-",C8/$C$101)</f>
        <v>-</v>
      </c>
      <c r="S8" s="63" t="str">
        <f>IF(ISERROR(D8/$D$101),"-",D8/$D$101)</f>
        <v>-</v>
      </c>
      <c r="T8" s="314"/>
      <c r="U8" s="65"/>
    </row>
    <row r="9" spans="1:21" outlineLevel="1" x14ac:dyDescent="0.35">
      <c r="A9" s="66" t="s">
        <v>15</v>
      </c>
      <c r="B9" s="53"/>
      <c r="C9" s="54">
        <f>+I9+M9</f>
        <v>0</v>
      </c>
      <c r="D9" s="55">
        <f>+I9+N9</f>
        <v>0</v>
      </c>
      <c r="E9" s="56" t="str">
        <f>IF(ISERROR(C9/B9-1),"-",C9/B9-1)</f>
        <v>-</v>
      </c>
      <c r="F9" s="56" t="str">
        <f t="shared" si="0"/>
        <v>-</v>
      </c>
      <c r="G9" s="313"/>
      <c r="H9" s="53"/>
      <c r="I9" s="57"/>
      <c r="J9" s="56" t="str">
        <f>IF(ISERROR(I9/H9-1),"-",I9/H9-1)</f>
        <v>-</v>
      </c>
      <c r="K9" s="313"/>
      <c r="L9" s="58">
        <f>+B9-H9</f>
        <v>0</v>
      </c>
      <c r="M9" s="59"/>
      <c r="N9" s="57"/>
      <c r="O9" s="60" t="str">
        <f>IF(ISERROR(N9/M9-1),"-",N9/M9-1)</f>
        <v>-</v>
      </c>
      <c r="P9" s="313"/>
      <c r="Q9" s="61" t="str">
        <f>IF(ISERROR(B9/$B$101),"-",B9/$B$101)</f>
        <v>-</v>
      </c>
      <c r="R9" s="62" t="str">
        <f>IF(ISERROR(C9/$C$101),"-",C9/$C$101)</f>
        <v>-</v>
      </c>
      <c r="S9" s="63" t="str">
        <f>IF(ISERROR(D9/$D$101),"-",D9/$D$101)</f>
        <v>-</v>
      </c>
      <c r="T9" s="64"/>
      <c r="U9" s="65"/>
    </row>
    <row r="10" spans="1:21" outlineLevel="1" x14ac:dyDescent="0.35">
      <c r="A10" s="52"/>
      <c r="B10" s="53"/>
      <c r="C10" s="54">
        <f>+I10+M10</f>
        <v>0</v>
      </c>
      <c r="D10" s="55">
        <f>+I10+N10</f>
        <v>0</v>
      </c>
      <c r="E10" s="56" t="str">
        <f>IF(ISERROR(C10/B10-1),"-",C10/B10-1)</f>
        <v>-</v>
      </c>
      <c r="F10" s="56" t="str">
        <f t="shared" si="0"/>
        <v>-</v>
      </c>
      <c r="G10" s="313"/>
      <c r="H10" s="53"/>
      <c r="I10" s="57"/>
      <c r="J10" s="56" t="str">
        <f>IF(ISERROR(I10/H10-1),"-",I10/H10-1)</f>
        <v>-</v>
      </c>
      <c r="K10" s="313"/>
      <c r="L10" s="58">
        <f>+B10-H10</f>
        <v>0</v>
      </c>
      <c r="M10" s="59"/>
      <c r="N10" s="57"/>
      <c r="O10" s="60" t="str">
        <f t="shared" si="1"/>
        <v>-</v>
      </c>
      <c r="P10" s="313"/>
      <c r="Q10" s="61" t="str">
        <f>IF(ISERROR(B10/$B$101),"-",B10/$B$101)</f>
        <v>-</v>
      </c>
      <c r="R10" s="62" t="str">
        <f>IF(ISERROR(C10/$C$101),"-",C10/$C$101)</f>
        <v>-</v>
      </c>
      <c r="S10" s="63" t="str">
        <f>IF(ISERROR(D10/$D$101),"-",D10/$D$101)</f>
        <v>-</v>
      </c>
      <c r="T10" s="64"/>
      <c r="U10" s="65"/>
    </row>
    <row r="11" spans="1:21" outlineLevel="1" x14ac:dyDescent="0.35">
      <c r="A11" s="52"/>
      <c r="B11" s="53"/>
      <c r="C11" s="54">
        <f>+I11+M11</f>
        <v>0</v>
      </c>
      <c r="D11" s="55">
        <f>+I11+N11</f>
        <v>0</v>
      </c>
      <c r="E11" s="56" t="str">
        <f>IF(ISERROR(C11/B11-1),"-",C11/B11-1)</f>
        <v>-</v>
      </c>
      <c r="F11" s="56" t="str">
        <f t="shared" si="0"/>
        <v>-</v>
      </c>
      <c r="G11" s="313"/>
      <c r="H11" s="53"/>
      <c r="I11" s="57"/>
      <c r="J11" s="56" t="str">
        <f>IF(ISERROR(I11/H11-1),"-",I11/H11-1)</f>
        <v>-</v>
      </c>
      <c r="K11" s="313"/>
      <c r="L11" s="58">
        <f>+B11-H11</f>
        <v>0</v>
      </c>
      <c r="M11" s="59"/>
      <c r="N11" s="57"/>
      <c r="O11" s="60" t="str">
        <f t="shared" si="1"/>
        <v>-</v>
      </c>
      <c r="P11" s="313"/>
      <c r="Q11" s="61" t="str">
        <f>IF(ISERROR(B11/$B$101),"-",B11/$B$101)</f>
        <v>-</v>
      </c>
      <c r="R11" s="62" t="str">
        <f>IF(ISERROR(C11/$C$101),"-",C11/$C$101)</f>
        <v>-</v>
      </c>
      <c r="S11" s="63" t="str">
        <f>IF(ISERROR(D11/$D$101),"-",D11/$D$101)</f>
        <v>-</v>
      </c>
      <c r="T11" s="64"/>
      <c r="U11" s="65"/>
    </row>
    <row r="12" spans="1:21" outlineLevel="1" x14ac:dyDescent="0.35">
      <c r="A12" s="66" t="s">
        <v>16</v>
      </c>
      <c r="B12" s="67"/>
      <c r="C12" s="44"/>
      <c r="D12" s="45"/>
      <c r="E12" s="46"/>
      <c r="F12" s="46" t="str">
        <f t="shared" si="0"/>
        <v>-</v>
      </c>
      <c r="G12" s="313"/>
      <c r="H12" s="72"/>
      <c r="I12" s="68"/>
      <c r="J12" s="46"/>
      <c r="K12" s="313"/>
      <c r="L12" s="69"/>
      <c r="M12" s="68"/>
      <c r="N12" s="68"/>
      <c r="O12" s="70"/>
      <c r="P12" s="313"/>
      <c r="Q12" s="49"/>
      <c r="R12" s="71"/>
      <c r="S12" s="46"/>
      <c r="T12" s="314"/>
      <c r="U12" s="315"/>
    </row>
    <row r="13" spans="1:21" outlineLevel="1" x14ac:dyDescent="0.35">
      <c r="A13" s="52"/>
      <c r="B13" s="53"/>
      <c r="C13" s="54">
        <f t="shared" ref="C13:C16" si="3">+I13+M13</f>
        <v>0</v>
      </c>
      <c r="D13" s="55">
        <f>+I13+N13</f>
        <v>0</v>
      </c>
      <c r="E13" s="56" t="str">
        <f t="shared" ref="E13:E16" si="4">IF(ISERROR(C13/B13-1),"-",C13/B13-1)</f>
        <v>-</v>
      </c>
      <c r="F13" s="56" t="str">
        <f t="shared" si="0"/>
        <v>-</v>
      </c>
      <c r="G13" s="313"/>
      <c r="H13" s="53"/>
      <c r="I13" s="57"/>
      <c r="J13" s="56" t="str">
        <f t="shared" ref="J13:J16" si="5">IF(ISERROR(I13/H13-1),"-",I13/H13-1)</f>
        <v>-</v>
      </c>
      <c r="K13" s="313"/>
      <c r="L13" s="58">
        <f t="shared" ref="L13:L16" si="6">+B13-H13</f>
        <v>0</v>
      </c>
      <c r="M13" s="59"/>
      <c r="N13" s="57"/>
      <c r="O13" s="60" t="str">
        <f t="shared" si="1"/>
        <v>-</v>
      </c>
      <c r="P13" s="313"/>
      <c r="Q13" s="61" t="str">
        <f>IF(ISERROR(B13/$B$101),"-",B13/$B$101)</f>
        <v>-</v>
      </c>
      <c r="R13" s="62" t="str">
        <f>IF(ISERROR(C13/$C$101),"-",C13/$C$101)</f>
        <v>-</v>
      </c>
      <c r="S13" s="63" t="str">
        <f>IF(ISERROR(D13/$D$101),"-",D13/$D$101)</f>
        <v>-</v>
      </c>
      <c r="T13" s="64"/>
      <c r="U13" s="65"/>
    </row>
    <row r="14" spans="1:21" outlineLevel="1" x14ac:dyDescent="0.35">
      <c r="A14" s="52"/>
      <c r="B14" s="53"/>
      <c r="C14" s="54">
        <f t="shared" si="3"/>
        <v>0</v>
      </c>
      <c r="D14" s="55">
        <f>+I14+N14</f>
        <v>0</v>
      </c>
      <c r="E14" s="56" t="str">
        <f t="shared" si="4"/>
        <v>-</v>
      </c>
      <c r="F14" s="56" t="str">
        <f t="shared" si="0"/>
        <v>-</v>
      </c>
      <c r="G14" s="313"/>
      <c r="H14" s="53"/>
      <c r="I14" s="57"/>
      <c r="J14" s="56" t="str">
        <f t="shared" si="5"/>
        <v>-</v>
      </c>
      <c r="K14" s="313"/>
      <c r="L14" s="58">
        <f t="shared" si="6"/>
        <v>0</v>
      </c>
      <c r="M14" s="59"/>
      <c r="N14" s="57"/>
      <c r="O14" s="60" t="str">
        <f t="shared" si="1"/>
        <v>-</v>
      </c>
      <c r="P14" s="313"/>
      <c r="Q14" s="61" t="str">
        <f>IF(ISERROR(B14/$B$101),"-",B14/$B$101)</f>
        <v>-</v>
      </c>
      <c r="R14" s="62" t="str">
        <f>IF(ISERROR(C14/$C$101),"-",C14/$C$101)</f>
        <v>-</v>
      </c>
      <c r="S14" s="63" t="str">
        <f>IF(ISERROR(D14/$D$101),"-",D14/$D$101)</f>
        <v>-</v>
      </c>
      <c r="T14" s="64"/>
      <c r="U14" s="65"/>
    </row>
    <row r="15" spans="1:21" outlineLevel="1" x14ac:dyDescent="0.35">
      <c r="A15" s="52"/>
      <c r="B15" s="53"/>
      <c r="C15" s="54">
        <f t="shared" si="3"/>
        <v>0</v>
      </c>
      <c r="D15" s="55">
        <f>+I15+N15</f>
        <v>0</v>
      </c>
      <c r="E15" s="56" t="str">
        <f t="shared" si="4"/>
        <v>-</v>
      </c>
      <c r="F15" s="56" t="str">
        <f t="shared" si="0"/>
        <v>-</v>
      </c>
      <c r="G15" s="313"/>
      <c r="H15" s="53"/>
      <c r="I15" s="57"/>
      <c r="J15" s="56" t="str">
        <f t="shared" si="5"/>
        <v>-</v>
      </c>
      <c r="K15" s="313"/>
      <c r="L15" s="58">
        <f t="shared" si="6"/>
        <v>0</v>
      </c>
      <c r="M15" s="59"/>
      <c r="N15" s="57"/>
      <c r="O15" s="60" t="str">
        <f t="shared" si="1"/>
        <v>-</v>
      </c>
      <c r="P15" s="313"/>
      <c r="Q15" s="61" t="str">
        <f>IF(ISERROR(B15/$B$101),"-",B15/$B$101)</f>
        <v>-</v>
      </c>
      <c r="R15" s="62" t="str">
        <f>IF(ISERROR(C15/$C$101),"-",C15/$C$101)</f>
        <v>-</v>
      </c>
      <c r="S15" s="63" t="str">
        <f>IF(ISERROR(D15/$D$101),"-",D15/$D$101)</f>
        <v>-</v>
      </c>
      <c r="T15" s="64"/>
      <c r="U15" s="65"/>
    </row>
    <row r="16" spans="1:21" ht="24" customHeight="1" x14ac:dyDescent="0.35">
      <c r="A16" s="73" t="s">
        <v>17</v>
      </c>
      <c r="B16" s="74">
        <f>SUM(B2:B15)</f>
        <v>0</v>
      </c>
      <c r="C16" s="75">
        <f t="shared" si="3"/>
        <v>0</v>
      </c>
      <c r="D16" s="74">
        <f>I16+N16</f>
        <v>0</v>
      </c>
      <c r="E16" s="76" t="str">
        <f t="shared" si="4"/>
        <v>-</v>
      </c>
      <c r="F16" s="76" t="str">
        <f t="shared" si="0"/>
        <v>-</v>
      </c>
      <c r="G16" s="313"/>
      <c r="H16" s="74">
        <f>SUM(H2:H15)</f>
        <v>0</v>
      </c>
      <c r="I16" s="74">
        <f>SUM(I2:I15)</f>
        <v>0</v>
      </c>
      <c r="J16" s="76" t="str">
        <f t="shared" si="5"/>
        <v>-</v>
      </c>
      <c r="K16" s="313"/>
      <c r="L16" s="74">
        <f t="shared" si="6"/>
        <v>0</v>
      </c>
      <c r="M16" s="75">
        <f>SUM(M2:M15)</f>
        <v>0</v>
      </c>
      <c r="N16" s="74">
        <f>SUM(N2:N15)</f>
        <v>0</v>
      </c>
      <c r="O16" s="76" t="str">
        <f>IF(ISERROR(N16/M16-1),"-",N16/M16-1)</f>
        <v>-</v>
      </c>
      <c r="P16" s="313"/>
      <c r="Q16" s="76" t="str">
        <f>IF(ISERROR(B16/$B$101),"-",B16/$B$101)</f>
        <v>-</v>
      </c>
      <c r="R16" s="77" t="str">
        <f>IF(ISERROR(C16/$C$101),"-",C16/$C$101)</f>
        <v>-</v>
      </c>
      <c r="S16" s="78" t="str">
        <f>IF(ISERROR(D16/$D$101),"-",D16/$D$101)</f>
        <v>-</v>
      </c>
      <c r="T16" s="314"/>
      <c r="U16" s="316"/>
    </row>
    <row r="17" spans="1:21" s="42" customFormat="1" ht="40.5" customHeight="1" outlineLevel="1" x14ac:dyDescent="0.3">
      <c r="A17" s="82" t="s">
        <v>18</v>
      </c>
      <c r="B17" s="37"/>
      <c r="C17" s="37"/>
      <c r="D17" s="37"/>
      <c r="E17" s="38"/>
      <c r="F17" s="38"/>
      <c r="G17" s="311"/>
      <c r="H17" s="37"/>
      <c r="I17" s="37"/>
      <c r="J17" s="38"/>
      <c r="K17" s="311"/>
      <c r="L17" s="37"/>
      <c r="M17" s="37"/>
      <c r="N17" s="37"/>
      <c r="O17" s="39"/>
      <c r="P17" s="311"/>
      <c r="Q17" s="40"/>
      <c r="R17" s="41"/>
      <c r="S17" s="38"/>
      <c r="T17" s="104"/>
      <c r="U17" s="312"/>
    </row>
    <row r="18" spans="1:21" ht="23.15" customHeight="1" outlineLevel="1" x14ac:dyDescent="0.35">
      <c r="A18" s="303" t="s">
        <v>19</v>
      </c>
      <c r="B18" s="44"/>
      <c r="C18" s="44"/>
      <c r="D18" s="45"/>
      <c r="E18" s="46"/>
      <c r="F18" s="46"/>
      <c r="G18" s="313"/>
      <c r="H18" s="47"/>
      <c r="I18" s="47"/>
      <c r="J18" s="46"/>
      <c r="K18" s="313"/>
      <c r="L18" s="45"/>
      <c r="M18" s="47"/>
      <c r="N18" s="47"/>
      <c r="O18" s="48"/>
      <c r="P18" s="313"/>
      <c r="Q18" s="49"/>
      <c r="R18" s="50"/>
      <c r="S18" s="46"/>
      <c r="T18" s="314"/>
      <c r="U18" s="315"/>
    </row>
    <row r="19" spans="1:21" outlineLevel="1" x14ac:dyDescent="0.35">
      <c r="A19" s="52"/>
      <c r="B19" s="53"/>
      <c r="C19" s="54">
        <f t="shared" ref="C19:C20" si="7">+I19+M19</f>
        <v>0</v>
      </c>
      <c r="D19" s="55">
        <f>+I19+N19</f>
        <v>0</v>
      </c>
      <c r="E19" s="56" t="str">
        <f>IF(ISERROR(C19/B19-1),"-",C19/B19-1)</f>
        <v>-</v>
      </c>
      <c r="F19" s="56" t="str">
        <f t="shared" si="0"/>
        <v>-</v>
      </c>
      <c r="G19" s="313"/>
      <c r="H19" s="53"/>
      <c r="I19" s="57"/>
      <c r="J19" s="56" t="str">
        <f>IF(ISERROR(I19/H19-1),"-",I19/H19-1)</f>
        <v>-</v>
      </c>
      <c r="K19" s="313"/>
      <c r="L19" s="58">
        <f>+B19-H19</f>
        <v>0</v>
      </c>
      <c r="M19" s="59"/>
      <c r="N19" s="57"/>
      <c r="O19" s="60" t="str">
        <f t="shared" ref="O19:O20" si="8">IF(ISERROR(N19/M19-1),"-",N19/M19-1)</f>
        <v>-</v>
      </c>
      <c r="P19" s="313"/>
      <c r="Q19" s="61" t="str">
        <f>IF(ISERROR(B19/$B$101),"-",B19/$B$101)</f>
        <v>-</v>
      </c>
      <c r="R19" s="62" t="str">
        <f>IF(ISERROR(C19/$C$101),"-",C19/$C$101)</f>
        <v>-</v>
      </c>
      <c r="S19" s="63" t="str">
        <f>IF(ISERROR(D19/$D$101),"-",D19/$D$101)</f>
        <v>-</v>
      </c>
      <c r="T19" s="64"/>
      <c r="U19" s="65"/>
    </row>
    <row r="20" spans="1:21" outlineLevel="1" x14ac:dyDescent="0.35">
      <c r="A20" s="52"/>
      <c r="B20" s="53"/>
      <c r="C20" s="54">
        <f t="shared" si="7"/>
        <v>0</v>
      </c>
      <c r="D20" s="55">
        <f>+I20+N20</f>
        <v>0</v>
      </c>
      <c r="E20" s="56" t="str">
        <f>IF(ISERROR(C20/B20-1),"-",C20/B20-1)</f>
        <v>-</v>
      </c>
      <c r="F20" s="56" t="str">
        <f t="shared" si="0"/>
        <v>-</v>
      </c>
      <c r="G20" s="313"/>
      <c r="H20" s="53"/>
      <c r="I20" s="57"/>
      <c r="J20" s="56" t="str">
        <f>IF(ISERROR(I20/H20-1),"-",I20/H20-1)</f>
        <v>-</v>
      </c>
      <c r="K20" s="313"/>
      <c r="L20" s="58">
        <f>+B20-H20</f>
        <v>0</v>
      </c>
      <c r="M20" s="59"/>
      <c r="N20" s="57"/>
      <c r="O20" s="60" t="str">
        <f t="shared" si="8"/>
        <v>-</v>
      </c>
      <c r="P20" s="313"/>
      <c r="Q20" s="61" t="str">
        <f>IF(ISERROR(B20/$B$101),"-",B20/$B$101)</f>
        <v>-</v>
      </c>
      <c r="R20" s="62" t="str">
        <f>IF(ISERROR(C20/$C$101),"-",C20/$C$101)</f>
        <v>-</v>
      </c>
      <c r="S20" s="63" t="str">
        <f>IF(ISERROR(D20/$D$101),"-",D20/$D$101)</f>
        <v>-</v>
      </c>
      <c r="T20" s="64"/>
      <c r="U20" s="65"/>
    </row>
    <row r="21" spans="1:21" outlineLevel="1" x14ac:dyDescent="0.35">
      <c r="A21" s="79" t="s">
        <v>20</v>
      </c>
      <c r="B21" s="67"/>
      <c r="C21" s="44"/>
      <c r="D21" s="45"/>
      <c r="E21" s="46"/>
      <c r="F21" s="46"/>
      <c r="G21" s="313"/>
      <c r="H21" s="72"/>
      <c r="I21" s="68"/>
      <c r="J21" s="46"/>
      <c r="K21" s="313"/>
      <c r="L21" s="69"/>
      <c r="M21" s="68"/>
      <c r="N21" s="68"/>
      <c r="O21" s="70"/>
      <c r="P21" s="313"/>
      <c r="Q21" s="49"/>
      <c r="R21" s="71"/>
      <c r="S21" s="46"/>
      <c r="T21" s="314"/>
      <c r="U21" s="315"/>
    </row>
    <row r="22" spans="1:21" outlineLevel="1" x14ac:dyDescent="0.35">
      <c r="A22" s="52"/>
      <c r="B22" s="53"/>
      <c r="C22" s="54">
        <f t="shared" ref="C22:C23" si="9">+I22+M22</f>
        <v>0</v>
      </c>
      <c r="D22" s="55">
        <f>+I22+N22</f>
        <v>0</v>
      </c>
      <c r="E22" s="56" t="str">
        <f>IF(ISERROR(C22/B22-1),"-",C22/B22-1)</f>
        <v>-</v>
      </c>
      <c r="F22" s="56" t="str">
        <f t="shared" si="0"/>
        <v>-</v>
      </c>
      <c r="G22" s="313"/>
      <c r="H22" s="53"/>
      <c r="I22" s="57"/>
      <c r="J22" s="56" t="str">
        <f>IF(ISERROR(I22/H22-1),"-",I22/H22-1)</f>
        <v>-</v>
      </c>
      <c r="K22" s="313"/>
      <c r="L22" s="58">
        <f>+B22-H22</f>
        <v>0</v>
      </c>
      <c r="M22" s="59"/>
      <c r="N22" s="57"/>
      <c r="O22" s="60" t="str">
        <f t="shared" ref="O22:O23" si="10">IF(ISERROR(N22/M22-1),"-",N22/M22-1)</f>
        <v>-</v>
      </c>
      <c r="P22" s="313"/>
      <c r="Q22" s="61" t="str">
        <f>IF(ISERROR(B22/$B$101),"-",B22/$B$101)</f>
        <v>-</v>
      </c>
      <c r="R22" s="62" t="str">
        <f>IF(ISERROR(C22/$C$101),"-",C22/$C$101)</f>
        <v>-</v>
      </c>
      <c r="S22" s="63" t="str">
        <f>IF(ISERROR(D22/$D$101),"-",D22/$D$101)</f>
        <v>-</v>
      </c>
      <c r="T22" s="64"/>
      <c r="U22" s="65"/>
    </row>
    <row r="23" spans="1:21" outlineLevel="1" x14ac:dyDescent="0.35">
      <c r="A23" s="52"/>
      <c r="B23" s="53"/>
      <c r="C23" s="54">
        <f t="shared" si="9"/>
        <v>0</v>
      </c>
      <c r="D23" s="55">
        <f>+I23+N23</f>
        <v>0</v>
      </c>
      <c r="E23" s="56" t="str">
        <f>IF(ISERROR(C23/B23-1),"-",C23/B23-1)</f>
        <v>-</v>
      </c>
      <c r="F23" s="56" t="str">
        <f t="shared" si="0"/>
        <v>-</v>
      </c>
      <c r="G23" s="313"/>
      <c r="H23" s="53"/>
      <c r="I23" s="57"/>
      <c r="J23" s="56" t="str">
        <f>IF(ISERROR(I23/H23-1),"-",I23/H23-1)</f>
        <v>-</v>
      </c>
      <c r="K23" s="313"/>
      <c r="L23" s="58">
        <f>+B23-H23</f>
        <v>0</v>
      </c>
      <c r="M23" s="59"/>
      <c r="N23" s="57"/>
      <c r="O23" s="60" t="str">
        <f t="shared" si="10"/>
        <v>-</v>
      </c>
      <c r="P23" s="313"/>
      <c r="Q23" s="61" t="str">
        <f>IF(ISERROR(B23/$B$101),"-",B23/$B$101)</f>
        <v>-</v>
      </c>
      <c r="R23" s="62" t="str">
        <f>IF(ISERROR(C23/$C$101),"-",C23/$C$101)</f>
        <v>-</v>
      </c>
      <c r="S23" s="63" t="str">
        <f>IF(ISERROR(D23/$D$101),"-",D23/$D$101)</f>
        <v>-</v>
      </c>
      <c r="T23" s="64"/>
      <c r="U23" s="65"/>
    </row>
    <row r="24" spans="1:21" outlineLevel="1" x14ac:dyDescent="0.35">
      <c r="A24" s="79" t="s">
        <v>21</v>
      </c>
      <c r="B24" s="67"/>
      <c r="C24" s="44"/>
      <c r="D24" s="45"/>
      <c r="E24" s="46"/>
      <c r="F24" s="46"/>
      <c r="G24" s="313"/>
      <c r="H24" s="317"/>
      <c r="I24" s="68"/>
      <c r="J24" s="46"/>
      <c r="K24" s="313"/>
      <c r="L24" s="69"/>
      <c r="M24" s="68"/>
      <c r="N24" s="68"/>
      <c r="O24" s="70"/>
      <c r="P24" s="313"/>
      <c r="Q24" s="49"/>
      <c r="R24" s="71"/>
      <c r="S24" s="46"/>
      <c r="T24" s="314"/>
      <c r="U24" s="315"/>
    </row>
    <row r="25" spans="1:21" outlineLevel="1" x14ac:dyDescent="0.35">
      <c r="A25" s="52"/>
      <c r="B25" s="53"/>
      <c r="C25" s="54">
        <f t="shared" ref="C25:C26" si="11">+I25+M25</f>
        <v>0</v>
      </c>
      <c r="D25" s="55">
        <f t="shared" ref="D25:D26" si="12">+I25+N25</f>
        <v>0</v>
      </c>
      <c r="E25" s="56" t="str">
        <f t="shared" ref="E25:E26" si="13">IF(ISERROR(C25/B25-1),"-",C25/B25-1)</f>
        <v>-</v>
      </c>
      <c r="F25" s="56" t="str">
        <f t="shared" si="0"/>
        <v>-</v>
      </c>
      <c r="G25" s="313"/>
      <c r="H25" s="53"/>
      <c r="I25" s="57"/>
      <c r="J25" s="56" t="str">
        <f t="shared" ref="J25:J26" si="14">IF(ISERROR(I25/H25-1),"-",I25/H25-1)</f>
        <v>-</v>
      </c>
      <c r="K25" s="313"/>
      <c r="L25" s="58">
        <f t="shared" ref="L25:L26" si="15">+B25-H25</f>
        <v>0</v>
      </c>
      <c r="M25" s="59"/>
      <c r="N25" s="57"/>
      <c r="O25" s="60" t="str">
        <f t="shared" ref="O25:O27" si="16">IF(ISERROR(N25/M25-1),"-",N25/M25-1)</f>
        <v>-</v>
      </c>
      <c r="P25" s="313"/>
      <c r="Q25" s="61" t="str">
        <f>IF(ISERROR(B25/$B$101),"-",B25/$B$101)</f>
        <v>-</v>
      </c>
      <c r="R25" s="62" t="str">
        <f>IF(ISERROR(C25/$C$101),"-",C25/$C$101)</f>
        <v>-</v>
      </c>
      <c r="S25" s="63" t="str">
        <f>IF(ISERROR(D25/$D$101),"-",D25/$D$101)</f>
        <v>-</v>
      </c>
      <c r="T25" s="64"/>
      <c r="U25" s="65"/>
    </row>
    <row r="26" spans="1:21" outlineLevel="1" x14ac:dyDescent="0.35">
      <c r="A26" s="52"/>
      <c r="B26" s="53"/>
      <c r="C26" s="54">
        <f t="shared" si="11"/>
        <v>0</v>
      </c>
      <c r="D26" s="55">
        <f t="shared" si="12"/>
        <v>0</v>
      </c>
      <c r="E26" s="56" t="str">
        <f t="shared" si="13"/>
        <v>-</v>
      </c>
      <c r="F26" s="56" t="str">
        <f t="shared" si="0"/>
        <v>-</v>
      </c>
      <c r="G26" s="313"/>
      <c r="H26" s="53"/>
      <c r="I26" s="57"/>
      <c r="J26" s="56" t="str">
        <f t="shared" si="14"/>
        <v>-</v>
      </c>
      <c r="K26" s="313"/>
      <c r="L26" s="58">
        <f t="shared" si="15"/>
        <v>0</v>
      </c>
      <c r="M26" s="59"/>
      <c r="N26" s="57"/>
      <c r="O26" s="60" t="str">
        <f t="shared" si="16"/>
        <v>-</v>
      </c>
      <c r="P26" s="313"/>
      <c r="Q26" s="61" t="str">
        <f>IF(ISERROR(B26/$B$101),"-",B26/$B$101)</f>
        <v>-</v>
      </c>
      <c r="R26" s="62" t="str">
        <f>IF(ISERROR(C26/$C$101),"-",C26/$C$101)</f>
        <v>-</v>
      </c>
      <c r="S26" s="63" t="str">
        <f>IF(ISERROR(D26/$D$101),"-",D26/$D$101)</f>
        <v>-</v>
      </c>
      <c r="T26" s="64"/>
      <c r="U26" s="65"/>
    </row>
    <row r="27" spans="1:21" outlineLevel="1" x14ac:dyDescent="0.35">
      <c r="A27" s="52"/>
      <c r="B27" s="53"/>
      <c r="C27" s="54">
        <f>+I27+M27</f>
        <v>0</v>
      </c>
      <c r="D27" s="55">
        <f>+I27+N27</f>
        <v>0</v>
      </c>
      <c r="E27" s="56" t="str">
        <f>IF(ISERROR(C27/B27-1),"-",C27/B27-1)</f>
        <v>-</v>
      </c>
      <c r="F27" s="56" t="str">
        <f t="shared" si="0"/>
        <v>-</v>
      </c>
      <c r="G27" s="313"/>
      <c r="H27" s="53"/>
      <c r="I27" s="57"/>
      <c r="J27" s="56" t="str">
        <f>IF(ISERROR(I27/H27-1),"-",I27/H27-1)</f>
        <v>-</v>
      </c>
      <c r="K27" s="313"/>
      <c r="L27" s="58">
        <f>+B27-H27</f>
        <v>0</v>
      </c>
      <c r="M27" s="59"/>
      <c r="N27" s="57"/>
      <c r="O27" s="60" t="str">
        <f t="shared" si="16"/>
        <v>-</v>
      </c>
      <c r="P27" s="313"/>
      <c r="Q27" s="61" t="str">
        <f>IF(ISERROR(B27/$B$101),"-",B27/$B$101)</f>
        <v>-</v>
      </c>
      <c r="R27" s="62" t="str">
        <f>IF(ISERROR(C27/$C$101),"-",C27/$C$101)</f>
        <v>-</v>
      </c>
      <c r="S27" s="63" t="str">
        <f>IF(ISERROR(D27/$D$101),"-",D27/$D$101)</f>
        <v>-</v>
      </c>
      <c r="T27" s="64"/>
      <c r="U27" s="65"/>
    </row>
    <row r="28" spans="1:21" outlineLevel="1" x14ac:dyDescent="0.35">
      <c r="A28" s="79" t="s">
        <v>22</v>
      </c>
      <c r="B28" s="67"/>
      <c r="C28" s="44"/>
      <c r="D28" s="45"/>
      <c r="E28" s="46"/>
      <c r="F28" s="46"/>
      <c r="G28" s="313"/>
      <c r="H28" s="317"/>
      <c r="I28" s="68"/>
      <c r="J28" s="46"/>
      <c r="K28" s="313"/>
      <c r="L28" s="69"/>
      <c r="M28" s="68"/>
      <c r="N28" s="68"/>
      <c r="O28" s="70"/>
      <c r="P28" s="313"/>
      <c r="Q28" s="49"/>
      <c r="R28" s="71"/>
      <c r="S28" s="46"/>
      <c r="T28" s="314"/>
      <c r="U28" s="315"/>
    </row>
    <row r="29" spans="1:21" outlineLevel="1" x14ac:dyDescent="0.35">
      <c r="A29" s="52"/>
      <c r="B29" s="53"/>
      <c r="C29" s="54">
        <f>+I29+M29</f>
        <v>0</v>
      </c>
      <c r="D29" s="55">
        <f>+I29+N29</f>
        <v>0</v>
      </c>
      <c r="E29" s="56" t="str">
        <f>IF(ISERROR(C29/B29-1),"-",C29/B29-1)</f>
        <v>-</v>
      </c>
      <c r="F29" s="56" t="str">
        <f t="shared" si="0"/>
        <v>-</v>
      </c>
      <c r="G29" s="313"/>
      <c r="H29" s="53"/>
      <c r="I29" s="57"/>
      <c r="J29" s="56" t="str">
        <f>IF(ISERROR(I29/H29-1),"-",I29/H29-1)</f>
        <v>-</v>
      </c>
      <c r="K29" s="313"/>
      <c r="L29" s="58">
        <f>+B29-H29</f>
        <v>0</v>
      </c>
      <c r="M29" s="59"/>
      <c r="N29" s="57"/>
      <c r="O29" s="60" t="str">
        <f t="shared" ref="O29:O35" si="17">IF(ISERROR(N29/M29-1),"-",N29/M29-1)</f>
        <v>-</v>
      </c>
      <c r="P29" s="313"/>
      <c r="Q29" s="61" t="str">
        <f>IF(ISERROR(B29/$B$101),"-",B29/$B$101)</f>
        <v>-</v>
      </c>
      <c r="R29" s="62" t="str">
        <f>IF(ISERROR(C29/$C$101),"-",C29/$C$101)</f>
        <v>-</v>
      </c>
      <c r="S29" s="63" t="str">
        <f>IF(ISERROR(D29/$D$101),"-",D29/$D$101)</f>
        <v>-</v>
      </c>
      <c r="T29" s="64"/>
      <c r="U29" s="65"/>
    </row>
    <row r="30" spans="1:21" outlineLevel="1" x14ac:dyDescent="0.35">
      <c r="A30" s="52"/>
      <c r="B30" s="53"/>
      <c r="C30" s="54">
        <f>+I30+M30</f>
        <v>0</v>
      </c>
      <c r="D30" s="55">
        <f>+I30+N30</f>
        <v>0</v>
      </c>
      <c r="E30" s="56" t="str">
        <f>IF(ISERROR(C30/B30-1),"-",C30/B30-1)</f>
        <v>-</v>
      </c>
      <c r="F30" s="56" t="str">
        <f t="shared" si="0"/>
        <v>-</v>
      </c>
      <c r="G30" s="313"/>
      <c r="H30" s="53"/>
      <c r="I30" s="57"/>
      <c r="J30" s="56" t="str">
        <f>IF(ISERROR(I30/H30-1),"-",I30/H30-1)</f>
        <v>-</v>
      </c>
      <c r="K30" s="313"/>
      <c r="L30" s="58">
        <f>+B30-H30</f>
        <v>0</v>
      </c>
      <c r="M30" s="59"/>
      <c r="N30" s="57"/>
      <c r="O30" s="60" t="str">
        <f t="shared" si="17"/>
        <v>-</v>
      </c>
      <c r="P30" s="313"/>
      <c r="Q30" s="61" t="str">
        <f>IF(ISERROR(B30/$B$101),"-",B30/$B$101)</f>
        <v>-</v>
      </c>
      <c r="R30" s="62" t="str">
        <f>IF(ISERROR(C30/$C$101),"-",C30/$C$101)</f>
        <v>-</v>
      </c>
      <c r="S30" s="63" t="str">
        <f>IF(ISERROR(D30/$D$101),"-",D30/$D$101)</f>
        <v>-</v>
      </c>
      <c r="T30" s="64"/>
      <c r="U30" s="65"/>
    </row>
    <row r="31" spans="1:21" outlineLevel="1" x14ac:dyDescent="0.35">
      <c r="A31" s="52"/>
      <c r="B31" s="53"/>
      <c r="C31" s="54">
        <f>+I31+M31</f>
        <v>0</v>
      </c>
      <c r="D31" s="55">
        <f>+I31+N31</f>
        <v>0</v>
      </c>
      <c r="E31" s="56" t="str">
        <f>IF(ISERROR(C31/B31-1),"-",C31/B31-1)</f>
        <v>-</v>
      </c>
      <c r="F31" s="56" t="str">
        <f t="shared" si="0"/>
        <v>-</v>
      </c>
      <c r="G31" s="313"/>
      <c r="H31" s="53"/>
      <c r="I31" s="57"/>
      <c r="J31" s="56" t="str">
        <f>IF(ISERROR(I31/H31-1),"-",I31/H31-1)</f>
        <v>-</v>
      </c>
      <c r="K31" s="313"/>
      <c r="L31" s="58">
        <f>+B31-H31</f>
        <v>0</v>
      </c>
      <c r="M31" s="59"/>
      <c r="N31" s="57"/>
      <c r="O31" s="60" t="str">
        <f t="shared" si="17"/>
        <v>-</v>
      </c>
      <c r="P31" s="313"/>
      <c r="Q31" s="61" t="str">
        <f>IF(ISERROR(B31/$B$101),"-",B31/$B$101)</f>
        <v>-</v>
      </c>
      <c r="R31" s="62" t="str">
        <f>IF(ISERROR(C31/$C$101),"-",C31/$C$101)</f>
        <v>-</v>
      </c>
      <c r="S31" s="63" t="str">
        <f>IF(ISERROR(D31/$D$101),"-",D31/$D$101)</f>
        <v>-</v>
      </c>
      <c r="T31" s="64"/>
      <c r="U31" s="65"/>
    </row>
    <row r="32" spans="1:21" outlineLevel="1" x14ac:dyDescent="0.35">
      <c r="A32" s="79" t="s">
        <v>23</v>
      </c>
      <c r="B32" s="67"/>
      <c r="C32" s="44"/>
      <c r="D32" s="45"/>
      <c r="E32" s="46"/>
      <c r="F32" s="46"/>
      <c r="G32" s="313"/>
      <c r="H32" s="72"/>
      <c r="I32" s="68"/>
      <c r="J32" s="46"/>
      <c r="K32" s="313"/>
      <c r="L32" s="69"/>
      <c r="M32" s="68"/>
      <c r="N32" s="68"/>
      <c r="O32" s="70"/>
      <c r="P32" s="313"/>
      <c r="Q32" s="49"/>
      <c r="R32" s="71"/>
      <c r="S32" s="46"/>
      <c r="T32" s="314"/>
      <c r="U32" s="315"/>
    </row>
    <row r="33" spans="1:21" outlineLevel="1" x14ac:dyDescent="0.35">
      <c r="A33" s="52"/>
      <c r="B33" s="53"/>
      <c r="C33" s="54">
        <f t="shared" ref="C33:C36" si="18">+I33+M33</f>
        <v>0</v>
      </c>
      <c r="D33" s="55">
        <f>+I33+N33</f>
        <v>0</v>
      </c>
      <c r="E33" s="56" t="str">
        <f t="shared" ref="E33:E36" si="19">IF(ISERROR(C33/B33-1),"-",C33/B33-1)</f>
        <v>-</v>
      </c>
      <c r="F33" s="56" t="str">
        <f t="shared" si="0"/>
        <v>-</v>
      </c>
      <c r="G33" s="313"/>
      <c r="H33" s="53"/>
      <c r="I33" s="57"/>
      <c r="J33" s="56" t="str">
        <f t="shared" ref="J33:J36" si="20">IF(ISERROR(I33/H33-1),"-",I33/H33-1)</f>
        <v>-</v>
      </c>
      <c r="K33" s="313"/>
      <c r="L33" s="58">
        <f t="shared" ref="L33:L36" si="21">+B33-H33</f>
        <v>0</v>
      </c>
      <c r="M33" s="59"/>
      <c r="N33" s="57"/>
      <c r="O33" s="60" t="str">
        <f t="shared" si="17"/>
        <v>-</v>
      </c>
      <c r="P33" s="313"/>
      <c r="Q33" s="61" t="str">
        <f>IF(ISERROR(B33/$B$101),"-",B33/$B$101)</f>
        <v>-</v>
      </c>
      <c r="R33" s="62" t="str">
        <f>IF(ISERROR(C33/$C$101),"-",C33/$C$101)</f>
        <v>-</v>
      </c>
      <c r="S33" s="63" t="str">
        <f>IF(ISERROR(D33/$D$101),"-",D33/$D$101)</f>
        <v>-</v>
      </c>
      <c r="T33" s="64"/>
      <c r="U33" s="65"/>
    </row>
    <row r="34" spans="1:21" outlineLevel="1" x14ac:dyDescent="0.35">
      <c r="A34" s="52"/>
      <c r="B34" s="53"/>
      <c r="C34" s="54">
        <f t="shared" si="18"/>
        <v>0</v>
      </c>
      <c r="D34" s="55">
        <f>+I34+N34</f>
        <v>0</v>
      </c>
      <c r="E34" s="56" t="str">
        <f t="shared" si="19"/>
        <v>-</v>
      </c>
      <c r="F34" s="56" t="str">
        <f t="shared" si="0"/>
        <v>-</v>
      </c>
      <c r="G34" s="313"/>
      <c r="H34" s="53"/>
      <c r="I34" s="57"/>
      <c r="J34" s="56" t="str">
        <f t="shared" si="20"/>
        <v>-</v>
      </c>
      <c r="K34" s="313"/>
      <c r="L34" s="58">
        <f t="shared" si="21"/>
        <v>0</v>
      </c>
      <c r="M34" s="59"/>
      <c r="N34" s="57"/>
      <c r="O34" s="60" t="str">
        <f t="shared" si="17"/>
        <v>-</v>
      </c>
      <c r="P34" s="313"/>
      <c r="Q34" s="61" t="str">
        <f>IF(ISERROR(B34/$B$101),"-",B34/$B$101)</f>
        <v>-</v>
      </c>
      <c r="R34" s="62" t="str">
        <f>IF(ISERROR(C34/$C$101),"-",C34/$C$101)</f>
        <v>-</v>
      </c>
      <c r="S34" s="63" t="str">
        <f>IF(ISERROR(D34/$D$101),"-",D34/$D$101)</f>
        <v>-</v>
      </c>
      <c r="T34" s="64"/>
      <c r="U34" s="65"/>
    </row>
    <row r="35" spans="1:21" outlineLevel="1" x14ac:dyDescent="0.35">
      <c r="A35" s="52"/>
      <c r="B35" s="53"/>
      <c r="C35" s="54">
        <f t="shared" si="18"/>
        <v>0</v>
      </c>
      <c r="D35" s="55">
        <f>+I35+N35</f>
        <v>0</v>
      </c>
      <c r="E35" s="56" t="str">
        <f t="shared" si="19"/>
        <v>-</v>
      </c>
      <c r="F35" s="56" t="str">
        <f t="shared" si="0"/>
        <v>-</v>
      </c>
      <c r="G35" s="313"/>
      <c r="H35" s="53"/>
      <c r="I35" s="57"/>
      <c r="J35" s="56" t="str">
        <f t="shared" si="20"/>
        <v>-</v>
      </c>
      <c r="K35" s="313"/>
      <c r="L35" s="58">
        <f t="shared" si="21"/>
        <v>0</v>
      </c>
      <c r="M35" s="59"/>
      <c r="N35" s="57"/>
      <c r="O35" s="60" t="str">
        <f t="shared" si="17"/>
        <v>-</v>
      </c>
      <c r="P35" s="313"/>
      <c r="Q35" s="61" t="str">
        <f>IF(ISERROR(B35/$B$101),"-",B35/$B$101)</f>
        <v>-</v>
      </c>
      <c r="R35" s="62" t="str">
        <f>IF(ISERROR(C35/$C$101),"-",C35/$C$101)</f>
        <v>-</v>
      </c>
      <c r="S35" s="63" t="str">
        <f>IF(ISERROR(D35/$D$101),"-",D35/$D$101)</f>
        <v>-</v>
      </c>
      <c r="T35" s="64"/>
      <c r="U35" s="65"/>
    </row>
    <row r="36" spans="1:21" ht="22.5" customHeight="1" x14ac:dyDescent="0.35">
      <c r="A36" s="73" t="s">
        <v>24</v>
      </c>
      <c r="B36" s="74">
        <f>SUM(B17:B35)</f>
        <v>0</v>
      </c>
      <c r="C36" s="75">
        <f t="shared" si="18"/>
        <v>0</v>
      </c>
      <c r="D36" s="74">
        <f>I36+N36</f>
        <v>0</v>
      </c>
      <c r="E36" s="80" t="str">
        <f t="shared" si="19"/>
        <v>-</v>
      </c>
      <c r="F36" s="80" t="str">
        <f t="shared" si="0"/>
        <v>-</v>
      </c>
      <c r="G36" s="313"/>
      <c r="H36" s="74">
        <f>SUM(H17:H35)</f>
        <v>0</v>
      </c>
      <c r="I36" s="74">
        <f>SUM(I17:I35)</f>
        <v>0</v>
      </c>
      <c r="J36" s="80" t="str">
        <f t="shared" si="20"/>
        <v>-</v>
      </c>
      <c r="K36" s="313"/>
      <c r="L36" s="74">
        <f t="shared" si="21"/>
        <v>0</v>
      </c>
      <c r="M36" s="74">
        <f>SUM(M17:M35)</f>
        <v>0</v>
      </c>
      <c r="N36" s="74">
        <f>SUM(N17:N35)</f>
        <v>0</v>
      </c>
      <c r="O36" s="76" t="str">
        <f>IF(ISERROR(N36/M36-1),"-",N36/M36-1)</f>
        <v>-</v>
      </c>
      <c r="P36" s="313"/>
      <c r="Q36" s="76" t="str">
        <f>IF(ISERROR(B36/$B$101),"-",B36/$B$101)</f>
        <v>-</v>
      </c>
      <c r="R36" s="81" t="str">
        <f>IF(ISERROR(C36/$C$101),"-",C36/$C$101)</f>
        <v>-</v>
      </c>
      <c r="S36" s="78" t="str">
        <f>IF(ISERROR(D36/$D$101),"-",D36/$D$101)</f>
        <v>-</v>
      </c>
      <c r="T36" s="314"/>
      <c r="U36" s="316"/>
    </row>
    <row r="37" spans="1:21" s="42" customFormat="1" ht="40.5" customHeight="1" outlineLevel="1" x14ac:dyDescent="0.3">
      <c r="A37" s="82" t="s">
        <v>148</v>
      </c>
      <c r="B37" s="37"/>
      <c r="C37" s="37"/>
      <c r="D37" s="37"/>
      <c r="E37" s="38"/>
      <c r="F37" s="38"/>
      <c r="G37" s="311"/>
      <c r="H37" s="37"/>
      <c r="I37" s="37"/>
      <c r="J37" s="38"/>
      <c r="K37" s="311"/>
      <c r="L37" s="37"/>
      <c r="M37" s="37"/>
      <c r="N37" s="37"/>
      <c r="O37" s="39"/>
      <c r="P37" s="311"/>
      <c r="Q37" s="40"/>
      <c r="R37" s="41"/>
      <c r="S37" s="38"/>
      <c r="T37" s="104"/>
      <c r="U37" s="312"/>
    </row>
    <row r="38" spans="1:21" outlineLevel="1" x14ac:dyDescent="0.35">
      <c r="A38" s="84" t="s">
        <v>25</v>
      </c>
      <c r="B38" s="44"/>
      <c r="C38" s="44"/>
      <c r="D38" s="45"/>
      <c r="E38" s="46"/>
      <c r="F38" s="46"/>
      <c r="G38" s="313"/>
      <c r="H38" s="47"/>
      <c r="I38" s="47"/>
      <c r="J38" s="46"/>
      <c r="K38" s="313"/>
      <c r="L38" s="45"/>
      <c r="M38" s="47"/>
      <c r="N38" s="47"/>
      <c r="O38" s="48"/>
      <c r="P38" s="313"/>
      <c r="Q38" s="49"/>
      <c r="R38" s="50"/>
      <c r="S38" s="46"/>
      <c r="T38" s="314"/>
      <c r="U38" s="315"/>
    </row>
    <row r="39" spans="1:21" outlineLevel="1" x14ac:dyDescent="0.35">
      <c r="A39" s="52"/>
      <c r="B39" s="53"/>
      <c r="C39" s="54">
        <f>+I39+M39</f>
        <v>0</v>
      </c>
      <c r="D39" s="55">
        <f>+I39+N39</f>
        <v>0</v>
      </c>
      <c r="E39" s="56" t="str">
        <f>IF(ISERROR(C39/B39-1),"-",C39/B39-1)</f>
        <v>-</v>
      </c>
      <c r="F39" s="56" t="str">
        <f t="shared" si="0"/>
        <v>-</v>
      </c>
      <c r="G39" s="313"/>
      <c r="H39" s="53"/>
      <c r="I39" s="57"/>
      <c r="J39" s="56" t="str">
        <f>IF(ISERROR(I39/H39-1),"-",I39/H39-1)</f>
        <v>-</v>
      </c>
      <c r="K39" s="313"/>
      <c r="L39" s="58">
        <f>+B39-H39</f>
        <v>0</v>
      </c>
      <c r="M39" s="59"/>
      <c r="N39" s="57"/>
      <c r="O39" s="60" t="str">
        <f>IF(ISERROR(N39/M39-1),"-",N39/M39-1)</f>
        <v>-</v>
      </c>
      <c r="P39" s="313"/>
      <c r="Q39" s="61" t="str">
        <f>IF(ISERROR(B39/$B$101),"-",B39/$B$101)</f>
        <v>-</v>
      </c>
      <c r="R39" s="62" t="str">
        <f>IF(ISERROR(C39/$C$101),"-",C39/$C$101)</f>
        <v>-</v>
      </c>
      <c r="S39" s="63" t="str">
        <f>IF(ISERROR(D39/$D$101),"-",D39/$D$101)</f>
        <v>-</v>
      </c>
      <c r="T39" s="64"/>
      <c r="U39" s="65"/>
    </row>
    <row r="40" spans="1:21" outlineLevel="1" x14ac:dyDescent="0.35">
      <c r="A40" s="52"/>
      <c r="B40" s="53"/>
      <c r="C40" s="54">
        <f>+I40+M40</f>
        <v>0</v>
      </c>
      <c r="D40" s="55">
        <f>+I40+N40</f>
        <v>0</v>
      </c>
      <c r="E40" s="56" t="str">
        <f>IF(ISERROR(C40/B40-1),"-",C40/B40-1)</f>
        <v>-</v>
      </c>
      <c r="F40" s="56" t="str">
        <f t="shared" si="0"/>
        <v>-</v>
      </c>
      <c r="G40" s="313"/>
      <c r="H40" s="53"/>
      <c r="I40" s="57"/>
      <c r="J40" s="56" t="str">
        <f>IF(ISERROR(I40/H40-1),"-",I40/H40-1)</f>
        <v>-</v>
      </c>
      <c r="K40" s="313"/>
      <c r="L40" s="58">
        <f>+B40-H40</f>
        <v>0</v>
      </c>
      <c r="M40" s="59"/>
      <c r="N40" s="57"/>
      <c r="O40" s="60" t="str">
        <f>IF(ISERROR(N40/M40-1),"-",N40/M40-1)</f>
        <v>-</v>
      </c>
      <c r="P40" s="313"/>
      <c r="Q40" s="61" t="str">
        <f>IF(ISERROR(B40/$B$101),"-",B40/$B$101)</f>
        <v>-</v>
      </c>
      <c r="R40" s="62" t="str">
        <f>IF(ISERROR(C40/$C$101),"-",C40/$C$101)</f>
        <v>-</v>
      </c>
      <c r="S40" s="63" t="str">
        <f>IF(ISERROR(D40/$D$101),"-",D40/$D$101)</f>
        <v>-</v>
      </c>
      <c r="T40" s="64"/>
      <c r="U40" s="65"/>
    </row>
    <row r="41" spans="1:21" outlineLevel="1" x14ac:dyDescent="0.35">
      <c r="A41" s="52"/>
      <c r="B41" s="53"/>
      <c r="C41" s="54">
        <f>+I41+M41</f>
        <v>0</v>
      </c>
      <c r="D41" s="55">
        <f>+I41+N41</f>
        <v>0</v>
      </c>
      <c r="E41" s="56" t="str">
        <f>IF(ISERROR(C41/B41-1),"-",C41/B41-1)</f>
        <v>-</v>
      </c>
      <c r="F41" s="56" t="str">
        <f t="shared" si="0"/>
        <v>-</v>
      </c>
      <c r="G41" s="313"/>
      <c r="H41" s="53"/>
      <c r="I41" s="57"/>
      <c r="J41" s="56" t="str">
        <f>IF(ISERROR(I41/H41-1),"-",I41/H41-1)</f>
        <v>-</v>
      </c>
      <c r="K41" s="313"/>
      <c r="L41" s="58">
        <f>+B41-H41</f>
        <v>0</v>
      </c>
      <c r="M41" s="59"/>
      <c r="N41" s="57"/>
      <c r="O41" s="60" t="str">
        <f>IF(ISERROR(N41/M41-1),"-",N41/M41-1)</f>
        <v>-</v>
      </c>
      <c r="P41" s="313"/>
      <c r="Q41" s="61" t="str">
        <f>IF(ISERROR(B41/$B$101),"-",B41/$B$101)</f>
        <v>-</v>
      </c>
      <c r="R41" s="62" t="str">
        <f>IF(ISERROR(C41/$C$101),"-",C41/$C$101)</f>
        <v>-</v>
      </c>
      <c r="S41" s="63" t="str">
        <f>IF(ISERROR(D41/$D$101),"-",D41/$D$101)</f>
        <v>-</v>
      </c>
      <c r="T41" s="64"/>
      <c r="U41" s="65"/>
    </row>
    <row r="42" spans="1:21" outlineLevel="1" x14ac:dyDescent="0.35">
      <c r="A42" s="52"/>
      <c r="B42" s="53"/>
      <c r="C42" s="54">
        <f>+I42+M42</f>
        <v>0</v>
      </c>
      <c r="D42" s="55">
        <f>+I42+N42</f>
        <v>0</v>
      </c>
      <c r="E42" s="56" t="str">
        <f>IF(ISERROR(C42/B42-1),"-",C42/B42-1)</f>
        <v>-</v>
      </c>
      <c r="F42" s="56" t="str">
        <f t="shared" si="0"/>
        <v>-</v>
      </c>
      <c r="G42" s="313"/>
      <c r="H42" s="53"/>
      <c r="I42" s="57"/>
      <c r="J42" s="56" t="str">
        <f>IF(ISERROR(I42/H42-1),"-",I42/H42-1)</f>
        <v>-</v>
      </c>
      <c r="K42" s="313"/>
      <c r="L42" s="58">
        <f>+B42-H42</f>
        <v>0</v>
      </c>
      <c r="M42" s="59"/>
      <c r="N42" s="57"/>
      <c r="O42" s="60" t="str">
        <f>IF(ISERROR(N42/M42-1),"-",N42/M42-1)</f>
        <v>-</v>
      </c>
      <c r="P42" s="313"/>
      <c r="Q42" s="61" t="str">
        <f>IF(ISERROR(B42/$B$101),"-",B42/$B$101)</f>
        <v>-</v>
      </c>
      <c r="R42" s="62" t="str">
        <f>IF(ISERROR(C42/$C$101),"-",C42/$C$101)</f>
        <v>-</v>
      </c>
      <c r="S42" s="63" t="str">
        <f>IF(ISERROR(D42/$D$101),"-",D42/$D$101)</f>
        <v>-</v>
      </c>
      <c r="T42" s="64"/>
      <c r="U42" s="65"/>
    </row>
    <row r="43" spans="1:21" outlineLevel="1" x14ac:dyDescent="0.35">
      <c r="A43" s="79" t="s">
        <v>26</v>
      </c>
      <c r="B43" s="85"/>
      <c r="C43" s="86"/>
      <c r="D43" s="87"/>
      <c r="E43" s="46"/>
      <c r="F43" s="46"/>
      <c r="G43" s="311"/>
      <c r="H43" s="83"/>
      <c r="I43" s="68"/>
      <c r="J43" s="46"/>
      <c r="K43" s="313"/>
      <c r="L43" s="45"/>
      <c r="M43" s="68"/>
      <c r="N43" s="68"/>
      <c r="O43" s="70"/>
      <c r="P43" s="313"/>
      <c r="Q43" s="49"/>
      <c r="R43" s="71"/>
      <c r="S43" s="46"/>
      <c r="T43" s="314"/>
      <c r="U43" s="315"/>
    </row>
    <row r="44" spans="1:21" outlineLevel="1" x14ac:dyDescent="0.35">
      <c r="A44" s="52"/>
      <c r="B44" s="53"/>
      <c r="C44" s="54">
        <f t="shared" ref="C44:C47" si="22">+I44+M44</f>
        <v>0</v>
      </c>
      <c r="D44" s="55">
        <f t="shared" ref="D44:D47" si="23">+I44+N44</f>
        <v>0</v>
      </c>
      <c r="E44" s="56" t="str">
        <f t="shared" ref="E44:E45" si="24">IF(ISERROR(C44/B44-1),"-",C44/B44-1)</f>
        <v>-</v>
      </c>
      <c r="F44" s="56" t="str">
        <f t="shared" si="0"/>
        <v>-</v>
      </c>
      <c r="G44" s="313"/>
      <c r="H44" s="53"/>
      <c r="I44" s="57"/>
      <c r="J44" s="56" t="str">
        <f t="shared" ref="J44:J47" si="25">IF(ISERROR(I44/H44-1),"-",I44/H44-1)</f>
        <v>-</v>
      </c>
      <c r="K44" s="313"/>
      <c r="L44" s="58">
        <f t="shared" ref="L44:L45" si="26">+B44-H44</f>
        <v>0</v>
      </c>
      <c r="M44" s="59"/>
      <c r="N44" s="57"/>
      <c r="O44" s="60" t="str">
        <f t="shared" ref="O44:O47" si="27">IF(ISERROR(N44/M44-1),"-",N44/M44-1)</f>
        <v>-</v>
      </c>
      <c r="P44" s="313"/>
      <c r="Q44" s="61" t="str">
        <f>IF(ISERROR(B44/$B$101),"-",B44/$B$101)</f>
        <v>-</v>
      </c>
      <c r="R44" s="62" t="str">
        <f>IF(ISERROR(C44/$C$101),"-",C44/$C$101)</f>
        <v>-</v>
      </c>
      <c r="S44" s="63" t="str">
        <f>IF(ISERROR(D44/$D$101),"-",D44/$D$101)</f>
        <v>-</v>
      </c>
      <c r="T44" s="64"/>
      <c r="U44" s="65"/>
    </row>
    <row r="45" spans="1:21" outlineLevel="1" x14ac:dyDescent="0.35">
      <c r="A45" s="52"/>
      <c r="B45" s="53"/>
      <c r="C45" s="54">
        <f t="shared" si="22"/>
        <v>0</v>
      </c>
      <c r="D45" s="55">
        <f t="shared" si="23"/>
        <v>0</v>
      </c>
      <c r="E45" s="56" t="str">
        <f t="shared" si="24"/>
        <v>-</v>
      </c>
      <c r="F45" s="56" t="str">
        <f t="shared" si="0"/>
        <v>-</v>
      </c>
      <c r="G45" s="313"/>
      <c r="H45" s="53"/>
      <c r="I45" s="57"/>
      <c r="J45" s="56" t="str">
        <f t="shared" si="25"/>
        <v>-</v>
      </c>
      <c r="K45" s="313"/>
      <c r="L45" s="58">
        <f t="shared" si="26"/>
        <v>0</v>
      </c>
      <c r="M45" s="59"/>
      <c r="N45" s="57"/>
      <c r="O45" s="60" t="str">
        <f t="shared" si="27"/>
        <v>-</v>
      </c>
      <c r="P45" s="313"/>
      <c r="Q45" s="61" t="str">
        <f>IF(ISERROR(B45/$B$101),"-",B45/$B$101)</f>
        <v>-</v>
      </c>
      <c r="R45" s="62" t="str">
        <f>IF(ISERROR(C45/$C$101),"-",C45/$C$101)</f>
        <v>-</v>
      </c>
      <c r="S45" s="63" t="str">
        <f>IF(ISERROR(D45/$D$101),"-",D45/$D$101)</f>
        <v>-</v>
      </c>
      <c r="T45" s="64"/>
      <c r="U45" s="65"/>
    </row>
    <row r="46" spans="1:21" outlineLevel="1" x14ac:dyDescent="0.35">
      <c r="A46" s="52"/>
      <c r="B46" s="53"/>
      <c r="C46" s="54">
        <f t="shared" si="22"/>
        <v>0</v>
      </c>
      <c r="D46" s="55">
        <f t="shared" si="23"/>
        <v>0</v>
      </c>
      <c r="E46" s="56" t="str">
        <f>IF(ISERROR(C46/B46-1),"-",C46/B46-1)</f>
        <v>-</v>
      </c>
      <c r="F46" s="56" t="str">
        <f t="shared" si="0"/>
        <v>-</v>
      </c>
      <c r="G46" s="313"/>
      <c r="H46" s="53"/>
      <c r="I46" s="57"/>
      <c r="J46" s="56" t="str">
        <f t="shared" si="25"/>
        <v>-</v>
      </c>
      <c r="K46" s="313"/>
      <c r="L46" s="58">
        <f>+B46-H46</f>
        <v>0</v>
      </c>
      <c r="M46" s="59"/>
      <c r="N46" s="57"/>
      <c r="O46" s="60" t="str">
        <f t="shared" si="27"/>
        <v>-</v>
      </c>
      <c r="P46" s="313"/>
      <c r="Q46" s="61" t="str">
        <f>IF(ISERROR(B46/$B$101),"-",B46/$B$101)</f>
        <v>-</v>
      </c>
      <c r="R46" s="62" t="str">
        <f>IF(ISERROR(C46/$C$101),"-",C46/$C$101)</f>
        <v>-</v>
      </c>
      <c r="S46" s="63" t="str">
        <f>IF(ISERROR(D46/$D$101),"-",D46/$D$101)</f>
        <v>-</v>
      </c>
      <c r="T46" s="64"/>
      <c r="U46" s="65"/>
    </row>
    <row r="47" spans="1:21" outlineLevel="1" x14ac:dyDescent="0.35">
      <c r="A47" s="52"/>
      <c r="B47" s="53"/>
      <c r="C47" s="54">
        <f t="shared" si="22"/>
        <v>0</v>
      </c>
      <c r="D47" s="55">
        <f t="shared" si="23"/>
        <v>0</v>
      </c>
      <c r="E47" s="56" t="str">
        <f>IF(ISERROR(C47/B47-1),"-",C47/B47-1)</f>
        <v>-</v>
      </c>
      <c r="F47" s="56" t="str">
        <f t="shared" si="0"/>
        <v>-</v>
      </c>
      <c r="G47" s="313"/>
      <c r="H47" s="53"/>
      <c r="I47" s="57"/>
      <c r="J47" s="56" t="str">
        <f t="shared" si="25"/>
        <v>-</v>
      </c>
      <c r="K47" s="313"/>
      <c r="L47" s="58">
        <f>+B47-H47</f>
        <v>0</v>
      </c>
      <c r="M47" s="59"/>
      <c r="N47" s="57"/>
      <c r="O47" s="60" t="str">
        <f t="shared" si="27"/>
        <v>-</v>
      </c>
      <c r="P47" s="313"/>
      <c r="Q47" s="61" t="str">
        <f>IF(ISERROR(B47/$B$101),"-",B47/$B$101)</f>
        <v>-</v>
      </c>
      <c r="R47" s="62" t="str">
        <f>IF(ISERROR(C47/$C$101),"-",C47/$C$101)</f>
        <v>-</v>
      </c>
      <c r="S47" s="63" t="str">
        <f>IF(ISERROR(D47/$D$101),"-",D47/$D$101)</f>
        <v>-</v>
      </c>
      <c r="T47" s="64"/>
      <c r="U47" s="65"/>
    </row>
    <row r="48" spans="1:21" outlineLevel="1" x14ac:dyDescent="0.35">
      <c r="A48" s="66" t="s">
        <v>27</v>
      </c>
      <c r="B48" s="67"/>
      <c r="C48" s="44"/>
      <c r="D48" s="45"/>
      <c r="E48" s="46"/>
      <c r="F48" s="46"/>
      <c r="G48" s="313"/>
      <c r="H48" s="72"/>
      <c r="I48" s="68"/>
      <c r="J48" s="46"/>
      <c r="K48" s="313"/>
      <c r="L48" s="69"/>
      <c r="M48" s="68"/>
      <c r="N48" s="68"/>
      <c r="O48" s="70"/>
      <c r="P48" s="313"/>
      <c r="Q48" s="49"/>
      <c r="R48" s="71"/>
      <c r="S48" s="46"/>
      <c r="T48" s="314"/>
      <c r="U48" s="315"/>
    </row>
    <row r="49" spans="1:21" outlineLevel="1" x14ac:dyDescent="0.35">
      <c r="A49" s="52"/>
      <c r="B49" s="53"/>
      <c r="C49" s="54">
        <f>+I49+M49</f>
        <v>0</v>
      </c>
      <c r="D49" s="55">
        <f>+I49+N49</f>
        <v>0</v>
      </c>
      <c r="E49" s="56" t="str">
        <f>IF(ISERROR(C49/B49-1),"-",C49/B49-1)</f>
        <v>-</v>
      </c>
      <c r="F49" s="56" t="str">
        <f t="shared" si="0"/>
        <v>-</v>
      </c>
      <c r="G49" s="313"/>
      <c r="H49" s="53"/>
      <c r="I49" s="57"/>
      <c r="J49" s="56" t="str">
        <f>IF(ISERROR(I49/H49-1),"-",I49/H49-1)</f>
        <v>-</v>
      </c>
      <c r="K49" s="313"/>
      <c r="L49" s="58">
        <f>+B49-H49</f>
        <v>0</v>
      </c>
      <c r="M49" s="59"/>
      <c r="N49" s="57"/>
      <c r="O49" s="60" t="str">
        <f>IF(ISERROR(N49/M49-1),"-",N49/M49-1)</f>
        <v>-</v>
      </c>
      <c r="P49" s="313"/>
      <c r="Q49" s="61" t="str">
        <f>IF(ISERROR(B49/$B$101),"-",B49/$B$101)</f>
        <v>-</v>
      </c>
      <c r="R49" s="62" t="str">
        <f>IF(ISERROR(C49/$C$101),"-",C49/$C$101)</f>
        <v>-</v>
      </c>
      <c r="S49" s="63" t="str">
        <f>IF(ISERROR(D49/$D$101),"-",D49/$D$101)</f>
        <v>-</v>
      </c>
      <c r="T49" s="64"/>
      <c r="U49" s="65"/>
    </row>
    <row r="50" spans="1:21" outlineLevel="1" x14ac:dyDescent="0.35">
      <c r="A50" s="66" t="s">
        <v>156</v>
      </c>
      <c r="B50" s="67"/>
      <c r="C50" s="44"/>
      <c r="D50" s="45"/>
      <c r="E50" s="46"/>
      <c r="F50" s="46"/>
      <c r="G50" s="313"/>
      <c r="H50" s="72"/>
      <c r="I50" s="68"/>
      <c r="J50" s="46"/>
      <c r="K50" s="313"/>
      <c r="L50" s="69"/>
      <c r="M50" s="68"/>
      <c r="N50" s="68"/>
      <c r="O50" s="70"/>
      <c r="P50" s="313"/>
      <c r="Q50" s="49"/>
      <c r="R50" s="71"/>
      <c r="S50" s="46"/>
      <c r="T50" s="314"/>
      <c r="U50" s="315"/>
    </row>
    <row r="51" spans="1:21" outlineLevel="1" x14ac:dyDescent="0.35">
      <c r="A51" s="52"/>
      <c r="B51" s="53"/>
      <c r="C51" s="54">
        <f>+I51+M51</f>
        <v>0</v>
      </c>
      <c r="D51" s="55">
        <f>+I51+N51</f>
        <v>0</v>
      </c>
      <c r="E51" s="56" t="str">
        <f t="shared" ref="E51:E52" si="28">IF(ISERROR(C51/B51-1),"-",C51/B51-1)</f>
        <v>-</v>
      </c>
      <c r="F51" s="56" t="str">
        <f t="shared" si="0"/>
        <v>-</v>
      </c>
      <c r="G51" s="313"/>
      <c r="H51" s="53"/>
      <c r="I51" s="57"/>
      <c r="J51" s="56" t="str">
        <f>IF(ISERROR(I51/H51-1),"-",I51/H51-1)</f>
        <v>-</v>
      </c>
      <c r="K51" s="313"/>
      <c r="L51" s="58">
        <f>+B51-H51</f>
        <v>0</v>
      </c>
      <c r="M51" s="59"/>
      <c r="N51" s="57"/>
      <c r="O51" s="60" t="str">
        <f>IF(ISERROR(N51/M51-1),"-",N51/M51-1)</f>
        <v>-</v>
      </c>
      <c r="P51" s="313"/>
      <c r="Q51" s="61" t="str">
        <f>IF(ISERROR(B51/$B$101),"-",B51/$B$101)</f>
        <v>-</v>
      </c>
      <c r="R51" s="62" t="str">
        <f>IF(ISERROR(C51/$C$101),"-",C51/$C$101)</f>
        <v>-</v>
      </c>
      <c r="S51" s="63" t="str">
        <f>IF(ISERROR(D51/$D$101),"-",D51/$D$101)</f>
        <v>-</v>
      </c>
      <c r="T51" s="64"/>
      <c r="U51" s="65"/>
    </row>
    <row r="52" spans="1:21" ht="21.9" customHeight="1" x14ac:dyDescent="0.35">
      <c r="A52" s="304" t="s">
        <v>28</v>
      </c>
      <c r="B52" s="74">
        <f>SUM(B37:B51)</f>
        <v>0</v>
      </c>
      <c r="C52" s="75">
        <f>+I52+M52</f>
        <v>0</v>
      </c>
      <c r="D52" s="74">
        <f>I52+N52</f>
        <v>0</v>
      </c>
      <c r="E52" s="80" t="str">
        <f t="shared" si="28"/>
        <v>-</v>
      </c>
      <c r="F52" s="80" t="str">
        <f t="shared" si="0"/>
        <v>-</v>
      </c>
      <c r="G52" s="313"/>
      <c r="H52" s="74">
        <f>SUM(H37:H51)</f>
        <v>0</v>
      </c>
      <c r="I52" s="74">
        <f>SUM(I37:I51)</f>
        <v>0</v>
      </c>
      <c r="J52" s="80" t="str">
        <f>IF(ISERROR(I52/H52-1),"-",I52/H52-1)</f>
        <v>-</v>
      </c>
      <c r="K52" s="313"/>
      <c r="L52" s="74">
        <f>+B52-H52</f>
        <v>0</v>
      </c>
      <c r="M52" s="74">
        <f>SUM(M37:M51)</f>
        <v>0</v>
      </c>
      <c r="N52" s="74">
        <f>SUM(N37:N51)</f>
        <v>0</v>
      </c>
      <c r="O52" s="76" t="str">
        <f t="shared" ref="O52" si="29">IF(ISERROR(N52/M52-1),"-",N52/M52-1)</f>
        <v>-</v>
      </c>
      <c r="P52" s="313"/>
      <c r="Q52" s="76" t="str">
        <f>IF(ISERROR(B52/$B$101),"-",B52/$B$101)</f>
        <v>-</v>
      </c>
      <c r="R52" s="81" t="str">
        <f>IF(ISERROR(C52/$C$101),"-",C52/$C$101)</f>
        <v>-</v>
      </c>
      <c r="S52" s="78" t="str">
        <f>IF(ISERROR(D52/$D$101),"-",D52/$D$101)</f>
        <v>-</v>
      </c>
      <c r="T52" s="314"/>
      <c r="U52" s="316"/>
    </row>
    <row r="53" spans="1:21" s="42" customFormat="1" ht="40.5" customHeight="1" outlineLevel="1" x14ac:dyDescent="0.3">
      <c r="A53" s="82" t="s">
        <v>58</v>
      </c>
      <c r="B53" s="37"/>
      <c r="C53" s="37"/>
      <c r="D53" s="37"/>
      <c r="E53" s="38"/>
      <c r="F53" s="38"/>
      <c r="G53" s="311"/>
      <c r="H53" s="37"/>
      <c r="I53" s="37"/>
      <c r="J53" s="38"/>
      <c r="K53" s="311"/>
      <c r="L53" s="37"/>
      <c r="M53" s="37"/>
      <c r="N53" s="37"/>
      <c r="O53" s="39"/>
      <c r="P53" s="311"/>
      <c r="Q53" s="40"/>
      <c r="R53" s="41"/>
      <c r="S53" s="38"/>
      <c r="T53" s="104"/>
      <c r="U53" s="312"/>
    </row>
    <row r="54" spans="1:21" outlineLevel="1" x14ac:dyDescent="0.35">
      <c r="A54" s="52"/>
      <c r="B54" s="53"/>
      <c r="C54" s="54">
        <f t="shared" ref="C54:C60" si="30">+I54+M54</f>
        <v>0</v>
      </c>
      <c r="D54" s="55">
        <f t="shared" ref="D54:D60" si="31">+I54+N54</f>
        <v>0</v>
      </c>
      <c r="E54" s="56" t="str">
        <f t="shared" ref="E54:E60" si="32">IF(ISERROR(C54/B54-1),"-",C54/B54-1)</f>
        <v>-</v>
      </c>
      <c r="F54" s="56" t="str">
        <f t="shared" si="0"/>
        <v>-</v>
      </c>
      <c r="G54" s="313"/>
      <c r="H54" s="53"/>
      <c r="I54" s="57"/>
      <c r="J54" s="56" t="str">
        <f t="shared" ref="J54:J60" si="33">IF(ISERROR(I54/H54-1),"-",I54/H54-1)</f>
        <v>-</v>
      </c>
      <c r="K54" s="313"/>
      <c r="L54" s="58">
        <f t="shared" ref="L54:L60" si="34">+B54-H54</f>
        <v>0</v>
      </c>
      <c r="M54" s="88"/>
      <c r="N54" s="57"/>
      <c r="O54" s="60" t="str">
        <f t="shared" ref="O54:O62" si="35">IF(ISERROR(N54/M54-1),"-",N54/M54-1)</f>
        <v>-</v>
      </c>
      <c r="P54" s="313"/>
      <c r="Q54" s="61" t="str">
        <f t="shared" ref="Q54:Q62" si="36">IF(ISERROR(B54/$B$101),"-",B54/$B$101)</f>
        <v>-</v>
      </c>
      <c r="R54" s="89" t="str">
        <f t="shared" ref="R54:R62" si="37">IF(ISERROR(C54/$C$101),"-",C54/$C$101)</f>
        <v>-</v>
      </c>
      <c r="S54" s="63" t="str">
        <f>IF(ISERROR(D54/$D$101),"-",D54/$D$101)</f>
        <v>-</v>
      </c>
      <c r="T54" s="64"/>
      <c r="U54" s="65"/>
    </row>
    <row r="55" spans="1:21" outlineLevel="1" x14ac:dyDescent="0.35">
      <c r="A55" s="52"/>
      <c r="B55" s="53"/>
      <c r="C55" s="54">
        <f t="shared" si="30"/>
        <v>0</v>
      </c>
      <c r="D55" s="55">
        <f t="shared" si="31"/>
        <v>0</v>
      </c>
      <c r="E55" s="56" t="str">
        <f t="shared" si="32"/>
        <v>-</v>
      </c>
      <c r="F55" s="56" t="str">
        <f t="shared" si="0"/>
        <v>-</v>
      </c>
      <c r="G55" s="313"/>
      <c r="H55" s="53"/>
      <c r="I55" s="57"/>
      <c r="J55" s="56" t="str">
        <f t="shared" si="33"/>
        <v>-</v>
      </c>
      <c r="K55" s="313"/>
      <c r="L55" s="58">
        <f t="shared" si="34"/>
        <v>0</v>
      </c>
      <c r="M55" s="88"/>
      <c r="N55" s="57"/>
      <c r="O55" s="60" t="str">
        <f t="shared" si="35"/>
        <v>-</v>
      </c>
      <c r="P55" s="313"/>
      <c r="Q55" s="61" t="str">
        <f t="shared" si="36"/>
        <v>-</v>
      </c>
      <c r="R55" s="89" t="str">
        <f t="shared" si="37"/>
        <v>-</v>
      </c>
      <c r="S55" s="63" t="str">
        <f>IF(ISERROR(D55/$D$101),"-",D55/$D$101)</f>
        <v>-</v>
      </c>
      <c r="T55" s="64"/>
      <c r="U55" s="65"/>
    </row>
    <row r="56" spans="1:21" outlineLevel="1" x14ac:dyDescent="0.35">
      <c r="A56" s="52"/>
      <c r="B56" s="53"/>
      <c r="C56" s="54">
        <f t="shared" si="30"/>
        <v>0</v>
      </c>
      <c r="D56" s="55">
        <f t="shared" si="31"/>
        <v>0</v>
      </c>
      <c r="E56" s="56" t="str">
        <f t="shared" si="32"/>
        <v>-</v>
      </c>
      <c r="F56" s="56" t="str">
        <f t="shared" si="0"/>
        <v>-</v>
      </c>
      <c r="G56" s="313"/>
      <c r="H56" s="53"/>
      <c r="I56" s="57"/>
      <c r="J56" s="56" t="str">
        <f t="shared" si="33"/>
        <v>-</v>
      </c>
      <c r="K56" s="313"/>
      <c r="L56" s="58">
        <f t="shared" si="34"/>
        <v>0</v>
      </c>
      <c r="M56" s="88"/>
      <c r="N56" s="57"/>
      <c r="O56" s="60" t="str">
        <f t="shared" si="35"/>
        <v>-</v>
      </c>
      <c r="P56" s="313"/>
      <c r="Q56" s="61" t="str">
        <f t="shared" si="36"/>
        <v>-</v>
      </c>
      <c r="R56" s="89" t="str">
        <f t="shared" si="37"/>
        <v>-</v>
      </c>
      <c r="S56" s="63" t="str">
        <f>IF(ISERROR(D56/$D$101),"-",D56/$D$101)</f>
        <v>-</v>
      </c>
      <c r="T56" s="64"/>
      <c r="U56" s="65"/>
    </row>
    <row r="57" spans="1:21" outlineLevel="1" x14ac:dyDescent="0.35">
      <c r="A57" s="52"/>
      <c r="B57" s="53"/>
      <c r="C57" s="54">
        <f t="shared" si="30"/>
        <v>0</v>
      </c>
      <c r="D57" s="55">
        <f t="shared" si="31"/>
        <v>0</v>
      </c>
      <c r="E57" s="56" t="str">
        <f t="shared" si="32"/>
        <v>-</v>
      </c>
      <c r="F57" s="56" t="str">
        <f t="shared" si="0"/>
        <v>-</v>
      </c>
      <c r="G57" s="313"/>
      <c r="H57" s="53"/>
      <c r="I57" s="57"/>
      <c r="J57" s="56" t="str">
        <f t="shared" si="33"/>
        <v>-</v>
      </c>
      <c r="K57" s="313"/>
      <c r="L57" s="58">
        <f t="shared" si="34"/>
        <v>0</v>
      </c>
      <c r="M57" s="88"/>
      <c r="N57" s="57"/>
      <c r="O57" s="60" t="str">
        <f t="shared" si="35"/>
        <v>-</v>
      </c>
      <c r="P57" s="313"/>
      <c r="Q57" s="61" t="str">
        <f t="shared" si="36"/>
        <v>-</v>
      </c>
      <c r="R57" s="89" t="str">
        <f t="shared" si="37"/>
        <v>-</v>
      </c>
      <c r="S57" s="63" t="str">
        <f>IF(ISERROR(D57/$D$101),"-",D57/$D$101)</f>
        <v>-</v>
      </c>
      <c r="T57" s="64"/>
      <c r="U57" s="65"/>
    </row>
    <row r="58" spans="1:21" outlineLevel="1" x14ac:dyDescent="0.35">
      <c r="A58" s="90"/>
      <c r="B58" s="91"/>
      <c r="C58" s="92">
        <f t="shared" si="30"/>
        <v>0</v>
      </c>
      <c r="D58" s="93">
        <f t="shared" si="31"/>
        <v>0</v>
      </c>
      <c r="E58" s="94" t="str">
        <f t="shared" si="32"/>
        <v>-</v>
      </c>
      <c r="F58" s="94" t="str">
        <f t="shared" si="0"/>
        <v>-</v>
      </c>
      <c r="G58" s="313"/>
      <c r="H58" s="53"/>
      <c r="I58" s="95"/>
      <c r="J58" s="94" t="str">
        <f t="shared" si="33"/>
        <v>-</v>
      </c>
      <c r="K58" s="313"/>
      <c r="L58" s="96">
        <f t="shared" si="34"/>
        <v>0</v>
      </c>
      <c r="M58" s="97"/>
      <c r="N58" s="95"/>
      <c r="O58" s="98" t="str">
        <f t="shared" si="35"/>
        <v>-</v>
      </c>
      <c r="P58" s="313"/>
      <c r="Q58" s="99" t="str">
        <f t="shared" si="36"/>
        <v>-</v>
      </c>
      <c r="R58" s="100" t="str">
        <f t="shared" si="37"/>
        <v>-</v>
      </c>
      <c r="S58" s="101"/>
      <c r="T58" s="64"/>
      <c r="U58" s="65"/>
    </row>
    <row r="59" spans="1:21" outlineLevel="1" x14ac:dyDescent="0.35">
      <c r="A59" s="90"/>
      <c r="B59" s="91"/>
      <c r="C59" s="92">
        <f t="shared" si="30"/>
        <v>0</v>
      </c>
      <c r="D59" s="93">
        <f t="shared" si="31"/>
        <v>0</v>
      </c>
      <c r="E59" s="94" t="str">
        <f t="shared" si="32"/>
        <v>-</v>
      </c>
      <c r="F59" s="94" t="str">
        <f t="shared" si="0"/>
        <v>-</v>
      </c>
      <c r="G59" s="313"/>
      <c r="H59" s="91"/>
      <c r="I59" s="95"/>
      <c r="J59" s="94" t="str">
        <f t="shared" si="33"/>
        <v>-</v>
      </c>
      <c r="K59" s="313"/>
      <c r="L59" s="96">
        <f t="shared" si="34"/>
        <v>0</v>
      </c>
      <c r="M59" s="97"/>
      <c r="N59" s="95"/>
      <c r="O59" s="98" t="str">
        <f t="shared" si="35"/>
        <v>-</v>
      </c>
      <c r="P59" s="313"/>
      <c r="Q59" s="99" t="str">
        <f t="shared" si="36"/>
        <v>-</v>
      </c>
      <c r="R59" s="100" t="str">
        <f t="shared" si="37"/>
        <v>-</v>
      </c>
      <c r="S59" s="101"/>
      <c r="T59" s="64"/>
      <c r="U59" s="65"/>
    </row>
    <row r="60" spans="1:21" outlineLevel="1" x14ac:dyDescent="0.35">
      <c r="A60" s="90"/>
      <c r="B60" s="91"/>
      <c r="C60" s="92">
        <f t="shared" si="30"/>
        <v>0</v>
      </c>
      <c r="D60" s="93">
        <f t="shared" si="31"/>
        <v>0</v>
      </c>
      <c r="E60" s="94" t="str">
        <f t="shared" si="32"/>
        <v>-</v>
      </c>
      <c r="F60" s="94" t="str">
        <f t="shared" si="0"/>
        <v>-</v>
      </c>
      <c r="G60" s="313"/>
      <c r="H60" s="91"/>
      <c r="I60" s="95"/>
      <c r="J60" s="94" t="str">
        <f t="shared" si="33"/>
        <v>-</v>
      </c>
      <c r="K60" s="313"/>
      <c r="L60" s="96">
        <f t="shared" si="34"/>
        <v>0</v>
      </c>
      <c r="M60" s="97"/>
      <c r="N60" s="95"/>
      <c r="O60" s="98" t="str">
        <f t="shared" si="35"/>
        <v>-</v>
      </c>
      <c r="P60" s="313"/>
      <c r="Q60" s="99" t="str">
        <f t="shared" si="36"/>
        <v>-</v>
      </c>
      <c r="R60" s="100" t="str">
        <f t="shared" si="37"/>
        <v>-</v>
      </c>
      <c r="S60" s="101"/>
      <c r="T60" s="64"/>
      <c r="U60" s="65"/>
    </row>
    <row r="61" spans="1:21" outlineLevel="1" x14ac:dyDescent="0.35">
      <c r="A61" s="52"/>
      <c r="B61" s="91"/>
      <c r="C61" s="92">
        <f>+I61+M61</f>
        <v>0</v>
      </c>
      <c r="D61" s="93">
        <f>+I61+N61</f>
        <v>0</v>
      </c>
      <c r="E61" s="94" t="str">
        <f>IF(ISERROR(C61/B61-1),"-",C61/B61-1)</f>
        <v>-</v>
      </c>
      <c r="F61" s="94" t="str">
        <f t="shared" si="0"/>
        <v>-</v>
      </c>
      <c r="G61" s="313"/>
      <c r="H61" s="91"/>
      <c r="I61" s="95"/>
      <c r="J61" s="94" t="str">
        <f>IF(ISERROR(I61/H61-1),"-",I61/H61-1)</f>
        <v>-</v>
      </c>
      <c r="K61" s="313"/>
      <c r="L61" s="96">
        <f>+B61-H61</f>
        <v>0</v>
      </c>
      <c r="M61" s="97"/>
      <c r="N61" s="95"/>
      <c r="O61" s="98" t="str">
        <f t="shared" si="35"/>
        <v>-</v>
      </c>
      <c r="P61" s="313"/>
      <c r="Q61" s="99" t="str">
        <f t="shared" si="36"/>
        <v>-</v>
      </c>
      <c r="R61" s="100" t="str">
        <f t="shared" si="37"/>
        <v>-</v>
      </c>
      <c r="S61" s="101" t="str">
        <f>IF(ISERROR(D61/$D$101),"-",D61/$D$101)</f>
        <v>-</v>
      </c>
      <c r="T61" s="64"/>
      <c r="U61" s="65"/>
    </row>
    <row r="62" spans="1:21" ht="21.9" customHeight="1" x14ac:dyDescent="0.35">
      <c r="A62" s="73" t="s">
        <v>146</v>
      </c>
      <c r="B62" s="74">
        <f>SUM(B53:B61)</f>
        <v>0</v>
      </c>
      <c r="C62" s="75">
        <f t="shared" ref="C62" si="38">+I62+M62</f>
        <v>0</v>
      </c>
      <c r="D62" s="74">
        <f>I62+N62</f>
        <v>0</v>
      </c>
      <c r="E62" s="80" t="str">
        <f t="shared" ref="E62" si="39">IF(ISERROR(C62/B62-1),"-",C62/B62-1)</f>
        <v>-</v>
      </c>
      <c r="F62" s="80" t="str">
        <f t="shared" si="0"/>
        <v>-</v>
      </c>
      <c r="G62" s="313"/>
      <c r="H62" s="74">
        <f>SUM(H53:H61)</f>
        <v>0</v>
      </c>
      <c r="I62" s="74">
        <f>SUM(I53:I61)</f>
        <v>0</v>
      </c>
      <c r="J62" s="80" t="str">
        <f t="shared" ref="J62" si="40">IF(ISERROR(I62/H62-1),"-",I62/H62-1)</f>
        <v>-</v>
      </c>
      <c r="K62" s="313"/>
      <c r="L62" s="74">
        <f t="shared" ref="L62" si="41">+B62-H62</f>
        <v>0</v>
      </c>
      <c r="M62" s="74">
        <f>SUM(M53:M61)</f>
        <v>0</v>
      </c>
      <c r="N62" s="74">
        <f>SUM(N53:N61)</f>
        <v>0</v>
      </c>
      <c r="O62" s="76" t="str">
        <f t="shared" si="35"/>
        <v>-</v>
      </c>
      <c r="P62" s="313"/>
      <c r="Q62" s="76" t="str">
        <f t="shared" si="36"/>
        <v>-</v>
      </c>
      <c r="R62" s="103" t="str">
        <f t="shared" si="37"/>
        <v>-</v>
      </c>
      <c r="S62" s="78" t="str">
        <f>IF(ISERROR(D62/$D$101),"-",D62/$D$101)</f>
        <v>-</v>
      </c>
      <c r="T62" s="314"/>
      <c r="U62" s="316"/>
    </row>
    <row r="63" spans="1:21" s="42" customFormat="1" ht="39.75" customHeight="1" outlineLevel="1" x14ac:dyDescent="0.3">
      <c r="A63" s="82" t="s">
        <v>123</v>
      </c>
      <c r="B63" s="37"/>
      <c r="C63" s="37"/>
      <c r="D63" s="37"/>
      <c r="E63" s="38"/>
      <c r="F63" s="38"/>
      <c r="G63" s="311"/>
      <c r="H63" s="37"/>
      <c r="I63" s="37"/>
      <c r="J63" s="38"/>
      <c r="K63" s="311"/>
      <c r="L63" s="83"/>
      <c r="M63" s="37"/>
      <c r="N63" s="37"/>
      <c r="O63" s="104"/>
      <c r="P63" s="311"/>
      <c r="Q63" s="40"/>
      <c r="R63" s="41"/>
      <c r="S63" s="38"/>
      <c r="T63" s="104"/>
      <c r="U63" s="312"/>
    </row>
    <row r="64" spans="1:21" outlineLevel="1" x14ac:dyDescent="0.35">
      <c r="A64" s="105" t="s">
        <v>29</v>
      </c>
      <c r="B64" s="53"/>
      <c r="C64" s="54">
        <f t="shared" ref="C64:C72" si="42">+I64+M64</f>
        <v>0</v>
      </c>
      <c r="D64" s="55">
        <f t="shared" ref="D64:D71" si="43">+I64+N64</f>
        <v>0</v>
      </c>
      <c r="E64" s="56" t="str">
        <f t="shared" ref="E64:F83" si="44">IF(ISERROR(C64/B64-1),"-",C64/B64-1)</f>
        <v>-</v>
      </c>
      <c r="F64" s="56" t="str">
        <f t="shared" si="0"/>
        <v>-</v>
      </c>
      <c r="G64" s="313"/>
      <c r="H64" s="53"/>
      <c r="I64" s="57"/>
      <c r="J64" s="56" t="str">
        <f t="shared" ref="J64:J72" si="45">IF(ISERROR(I64/H64-1),"-",I64/H64-1)</f>
        <v>-</v>
      </c>
      <c r="K64" s="313"/>
      <c r="L64" s="58">
        <f t="shared" ref="L64:L72" si="46">+B64-H64</f>
        <v>0</v>
      </c>
      <c r="M64" s="59"/>
      <c r="N64" s="57"/>
      <c r="O64" s="60" t="str">
        <f t="shared" ref="O64:O72" si="47">IF(ISERROR(N64/M64-1),"-",N64/M64-1)</f>
        <v>-</v>
      </c>
      <c r="P64" s="313"/>
      <c r="Q64" s="61" t="str">
        <f t="shared" ref="Q64:Q72" si="48">IF(ISERROR(B64/$B$101),"-",B64/$B$101)</f>
        <v>-</v>
      </c>
      <c r="R64" s="62" t="str">
        <f t="shared" ref="R64:R72" si="49">IF(ISERROR(C64/$C$101),"-",C64/$C$101)</f>
        <v>-</v>
      </c>
      <c r="S64" s="63" t="str">
        <f t="shared" ref="S64:S72" si="50">IF(ISERROR(D64/$D$101),"-",D64/$D$101)</f>
        <v>-</v>
      </c>
      <c r="T64" s="64"/>
      <c r="U64" s="65"/>
    </row>
    <row r="65" spans="1:21" outlineLevel="1" x14ac:dyDescent="0.35">
      <c r="A65" s="105" t="s">
        <v>29</v>
      </c>
      <c r="B65" s="53"/>
      <c r="C65" s="54">
        <f t="shared" si="42"/>
        <v>0</v>
      </c>
      <c r="D65" s="55">
        <f t="shared" si="43"/>
        <v>0</v>
      </c>
      <c r="E65" s="56" t="str">
        <f t="shared" si="44"/>
        <v>-</v>
      </c>
      <c r="F65" s="56" t="str">
        <f t="shared" si="0"/>
        <v>-</v>
      </c>
      <c r="G65" s="313"/>
      <c r="H65" s="53"/>
      <c r="I65" s="57"/>
      <c r="J65" s="56" t="str">
        <f t="shared" si="45"/>
        <v>-</v>
      </c>
      <c r="K65" s="313"/>
      <c r="L65" s="58">
        <f t="shared" si="46"/>
        <v>0</v>
      </c>
      <c r="M65" s="59"/>
      <c r="N65" s="57"/>
      <c r="O65" s="60" t="str">
        <f t="shared" si="47"/>
        <v>-</v>
      </c>
      <c r="P65" s="313"/>
      <c r="Q65" s="61" t="str">
        <f t="shared" si="48"/>
        <v>-</v>
      </c>
      <c r="R65" s="62" t="str">
        <f t="shared" si="49"/>
        <v>-</v>
      </c>
      <c r="S65" s="63" t="str">
        <f t="shared" si="50"/>
        <v>-</v>
      </c>
      <c r="T65" s="64"/>
      <c r="U65" s="65"/>
    </row>
    <row r="66" spans="1:21" outlineLevel="1" x14ac:dyDescent="0.35">
      <c r="A66" s="105" t="s">
        <v>29</v>
      </c>
      <c r="B66" s="53"/>
      <c r="C66" s="54">
        <f t="shared" si="42"/>
        <v>0</v>
      </c>
      <c r="D66" s="55">
        <f t="shared" si="43"/>
        <v>0</v>
      </c>
      <c r="E66" s="56" t="str">
        <f t="shared" si="44"/>
        <v>-</v>
      </c>
      <c r="F66" s="56" t="str">
        <f t="shared" si="0"/>
        <v>-</v>
      </c>
      <c r="G66" s="313"/>
      <c r="H66" s="53"/>
      <c r="I66" s="57"/>
      <c r="J66" s="56" t="str">
        <f t="shared" si="45"/>
        <v>-</v>
      </c>
      <c r="K66" s="313"/>
      <c r="L66" s="58">
        <f t="shared" si="46"/>
        <v>0</v>
      </c>
      <c r="M66" s="59"/>
      <c r="N66" s="57"/>
      <c r="O66" s="60" t="str">
        <f t="shared" si="47"/>
        <v>-</v>
      </c>
      <c r="P66" s="313"/>
      <c r="Q66" s="61" t="str">
        <f t="shared" si="48"/>
        <v>-</v>
      </c>
      <c r="R66" s="62" t="str">
        <f t="shared" si="49"/>
        <v>-</v>
      </c>
      <c r="S66" s="63" t="str">
        <f t="shared" si="50"/>
        <v>-</v>
      </c>
      <c r="T66" s="64"/>
      <c r="U66" s="65"/>
    </row>
    <row r="67" spans="1:21" outlineLevel="1" x14ac:dyDescent="0.35">
      <c r="A67" s="105"/>
      <c r="B67" s="53"/>
      <c r="C67" s="54">
        <f t="shared" si="42"/>
        <v>0</v>
      </c>
      <c r="D67" s="55">
        <f t="shared" si="43"/>
        <v>0</v>
      </c>
      <c r="E67" s="56" t="str">
        <f t="shared" si="44"/>
        <v>-</v>
      </c>
      <c r="F67" s="56" t="str">
        <f t="shared" si="0"/>
        <v>-</v>
      </c>
      <c r="G67" s="313"/>
      <c r="H67" s="53"/>
      <c r="I67" s="57"/>
      <c r="J67" s="56" t="str">
        <f t="shared" si="45"/>
        <v>-</v>
      </c>
      <c r="K67" s="313"/>
      <c r="L67" s="58">
        <f t="shared" si="46"/>
        <v>0</v>
      </c>
      <c r="M67" s="59"/>
      <c r="N67" s="57"/>
      <c r="O67" s="60" t="str">
        <f t="shared" si="47"/>
        <v>-</v>
      </c>
      <c r="P67" s="313"/>
      <c r="Q67" s="61" t="str">
        <f t="shared" si="48"/>
        <v>-</v>
      </c>
      <c r="R67" s="62" t="str">
        <f t="shared" si="49"/>
        <v>-</v>
      </c>
      <c r="S67" s="63" t="str">
        <f t="shared" si="50"/>
        <v>-</v>
      </c>
      <c r="T67" s="64"/>
      <c r="U67" s="65"/>
    </row>
    <row r="68" spans="1:21" outlineLevel="1" x14ac:dyDescent="0.35">
      <c r="A68" s="52" t="s">
        <v>29</v>
      </c>
      <c r="B68" s="53"/>
      <c r="C68" s="54">
        <f t="shared" si="42"/>
        <v>0</v>
      </c>
      <c r="D68" s="55">
        <f t="shared" si="43"/>
        <v>0</v>
      </c>
      <c r="E68" s="56" t="str">
        <f t="shared" si="44"/>
        <v>-</v>
      </c>
      <c r="F68" s="56" t="str">
        <f t="shared" si="44"/>
        <v>-</v>
      </c>
      <c r="G68" s="313"/>
      <c r="H68" s="53"/>
      <c r="I68" s="57"/>
      <c r="J68" s="56" t="str">
        <f t="shared" si="45"/>
        <v>-</v>
      </c>
      <c r="K68" s="313"/>
      <c r="L68" s="58">
        <f t="shared" si="46"/>
        <v>0</v>
      </c>
      <c r="M68" s="59"/>
      <c r="N68" s="57"/>
      <c r="O68" s="60" t="str">
        <f t="shared" si="47"/>
        <v>-</v>
      </c>
      <c r="P68" s="313"/>
      <c r="Q68" s="61" t="str">
        <f t="shared" si="48"/>
        <v>-</v>
      </c>
      <c r="R68" s="62" t="str">
        <f t="shared" si="49"/>
        <v>-</v>
      </c>
      <c r="S68" s="63" t="str">
        <f t="shared" si="50"/>
        <v>-</v>
      </c>
      <c r="T68" s="64"/>
      <c r="U68" s="65"/>
    </row>
    <row r="69" spans="1:21" outlineLevel="1" x14ac:dyDescent="0.35">
      <c r="A69" s="52"/>
      <c r="B69" s="53"/>
      <c r="C69" s="54">
        <f t="shared" si="42"/>
        <v>0</v>
      </c>
      <c r="D69" s="55">
        <f t="shared" si="43"/>
        <v>0</v>
      </c>
      <c r="E69" s="56" t="str">
        <f t="shared" si="44"/>
        <v>-</v>
      </c>
      <c r="F69" s="56" t="str">
        <f t="shared" si="44"/>
        <v>-</v>
      </c>
      <c r="G69" s="313"/>
      <c r="H69" s="53"/>
      <c r="I69" s="57"/>
      <c r="J69" s="56" t="str">
        <f t="shared" si="45"/>
        <v>-</v>
      </c>
      <c r="K69" s="313"/>
      <c r="L69" s="58">
        <f t="shared" si="46"/>
        <v>0</v>
      </c>
      <c r="M69" s="59"/>
      <c r="N69" s="57"/>
      <c r="O69" s="60" t="str">
        <f t="shared" si="47"/>
        <v>-</v>
      </c>
      <c r="P69" s="313"/>
      <c r="Q69" s="61" t="str">
        <f t="shared" si="48"/>
        <v>-</v>
      </c>
      <c r="R69" s="62" t="str">
        <f t="shared" si="49"/>
        <v>-</v>
      </c>
      <c r="S69" s="63" t="str">
        <f t="shared" si="50"/>
        <v>-</v>
      </c>
      <c r="T69" s="64"/>
      <c r="U69" s="65"/>
    </row>
    <row r="70" spans="1:21" outlineLevel="1" x14ac:dyDescent="0.35">
      <c r="A70" s="52"/>
      <c r="B70" s="53"/>
      <c r="C70" s="54">
        <f t="shared" si="42"/>
        <v>0</v>
      </c>
      <c r="D70" s="55">
        <f t="shared" si="43"/>
        <v>0</v>
      </c>
      <c r="E70" s="56" t="str">
        <f t="shared" si="44"/>
        <v>-</v>
      </c>
      <c r="F70" s="56" t="str">
        <f t="shared" si="44"/>
        <v>-</v>
      </c>
      <c r="G70" s="313"/>
      <c r="H70" s="53"/>
      <c r="I70" s="57"/>
      <c r="J70" s="56" t="str">
        <f t="shared" si="45"/>
        <v>-</v>
      </c>
      <c r="K70" s="313"/>
      <c r="L70" s="58">
        <f t="shared" si="46"/>
        <v>0</v>
      </c>
      <c r="M70" s="59"/>
      <c r="N70" s="57"/>
      <c r="O70" s="60" t="str">
        <f t="shared" si="47"/>
        <v>-</v>
      </c>
      <c r="P70" s="313"/>
      <c r="Q70" s="61" t="str">
        <f t="shared" si="48"/>
        <v>-</v>
      </c>
      <c r="R70" s="62" t="str">
        <f t="shared" si="49"/>
        <v>-</v>
      </c>
      <c r="S70" s="63" t="str">
        <f t="shared" si="50"/>
        <v>-</v>
      </c>
      <c r="T70" s="64"/>
      <c r="U70" s="65"/>
    </row>
    <row r="71" spans="1:21" outlineLevel="1" x14ac:dyDescent="0.35">
      <c r="A71" s="52"/>
      <c r="B71" s="53"/>
      <c r="C71" s="54">
        <f t="shared" si="42"/>
        <v>0</v>
      </c>
      <c r="D71" s="55">
        <f t="shared" si="43"/>
        <v>0</v>
      </c>
      <c r="E71" s="56" t="str">
        <f t="shared" si="44"/>
        <v>-</v>
      </c>
      <c r="F71" s="56" t="str">
        <f t="shared" si="44"/>
        <v>-</v>
      </c>
      <c r="G71" s="313"/>
      <c r="H71" s="53"/>
      <c r="I71" s="57"/>
      <c r="J71" s="56" t="str">
        <f t="shared" si="45"/>
        <v>-</v>
      </c>
      <c r="K71" s="313"/>
      <c r="L71" s="58">
        <f t="shared" si="46"/>
        <v>0</v>
      </c>
      <c r="M71" s="59"/>
      <c r="N71" s="57"/>
      <c r="O71" s="60" t="str">
        <f t="shared" si="47"/>
        <v>-</v>
      </c>
      <c r="P71" s="313"/>
      <c r="Q71" s="61" t="str">
        <f t="shared" si="48"/>
        <v>-</v>
      </c>
      <c r="R71" s="62" t="str">
        <f t="shared" si="49"/>
        <v>-</v>
      </c>
      <c r="S71" s="63" t="str">
        <f t="shared" si="50"/>
        <v>-</v>
      </c>
      <c r="T71" s="64"/>
      <c r="U71" s="65"/>
    </row>
    <row r="72" spans="1:21" ht="24" customHeight="1" x14ac:dyDescent="0.35">
      <c r="A72" s="73" t="s">
        <v>30</v>
      </c>
      <c r="B72" s="74">
        <f>SUM(B63:B71)</f>
        <v>0</v>
      </c>
      <c r="C72" s="75">
        <f t="shared" si="42"/>
        <v>0</v>
      </c>
      <c r="D72" s="74">
        <f>I72+N72</f>
        <v>0</v>
      </c>
      <c r="E72" s="80" t="str">
        <f t="shared" si="44"/>
        <v>-</v>
      </c>
      <c r="F72" s="80" t="str">
        <f t="shared" si="44"/>
        <v>-</v>
      </c>
      <c r="G72" s="313"/>
      <c r="H72" s="74">
        <f>SUM(H63:H71)</f>
        <v>0</v>
      </c>
      <c r="I72" s="74">
        <f>SUM(I63:I71)</f>
        <v>0</v>
      </c>
      <c r="J72" s="80" t="str">
        <f t="shared" si="45"/>
        <v>-</v>
      </c>
      <c r="K72" s="313"/>
      <c r="L72" s="74">
        <f t="shared" si="46"/>
        <v>0</v>
      </c>
      <c r="M72" s="102">
        <f>SUM(M63:M71)</f>
        <v>0</v>
      </c>
      <c r="N72" s="74">
        <f>SUM(N63:N71)</f>
        <v>0</v>
      </c>
      <c r="O72" s="76" t="str">
        <f t="shared" si="47"/>
        <v>-</v>
      </c>
      <c r="P72" s="313"/>
      <c r="Q72" s="76" t="str">
        <f t="shared" si="48"/>
        <v>-</v>
      </c>
      <c r="R72" s="103" t="str">
        <f t="shared" si="49"/>
        <v>-</v>
      </c>
      <c r="S72" s="78" t="str">
        <f t="shared" si="50"/>
        <v>-</v>
      </c>
      <c r="T72" s="314"/>
      <c r="U72" s="316"/>
    </row>
    <row r="73" spans="1:21" s="42" customFormat="1" ht="58.5" customHeight="1" outlineLevel="1" x14ac:dyDescent="0.3">
      <c r="A73" s="106" t="s">
        <v>147</v>
      </c>
      <c r="B73" s="37"/>
      <c r="C73" s="37"/>
      <c r="D73" s="37"/>
      <c r="E73" s="38"/>
      <c r="F73" s="38"/>
      <c r="G73" s="311"/>
      <c r="H73" s="37"/>
      <c r="I73" s="37"/>
      <c r="J73" s="38"/>
      <c r="K73" s="311"/>
      <c r="L73" s="37"/>
      <c r="M73" s="37"/>
      <c r="N73" s="37"/>
      <c r="O73" s="39"/>
      <c r="P73" s="311"/>
      <c r="Q73" s="40"/>
      <c r="R73" s="41"/>
      <c r="S73" s="38"/>
      <c r="T73" s="104"/>
      <c r="U73" s="312"/>
    </row>
    <row r="74" spans="1:21" outlineLevel="1" x14ac:dyDescent="0.35">
      <c r="A74" s="441" t="s">
        <v>178</v>
      </c>
      <c r="B74" s="67"/>
      <c r="C74" s="44"/>
      <c r="D74" s="45"/>
      <c r="E74" s="46"/>
      <c r="F74" s="46"/>
      <c r="G74" s="313"/>
      <c r="H74" s="72"/>
      <c r="I74" s="68"/>
      <c r="J74" s="46"/>
      <c r="K74" s="313"/>
      <c r="L74" s="45"/>
      <c r="M74" s="68"/>
      <c r="N74" s="68"/>
      <c r="O74" s="48"/>
      <c r="P74" s="313"/>
      <c r="Q74" s="49"/>
      <c r="R74" s="71"/>
      <c r="S74" s="46"/>
      <c r="T74" s="314"/>
      <c r="U74" s="315"/>
    </row>
    <row r="75" spans="1:21" outlineLevel="1" x14ac:dyDescent="0.35">
      <c r="A75" s="52" t="s">
        <v>173</v>
      </c>
      <c r="B75" s="53"/>
      <c r="C75" s="54">
        <f t="shared" ref="C75:C78" si="51">+I75+M75</f>
        <v>0</v>
      </c>
      <c r="D75" s="55">
        <f t="shared" ref="D75:D78" si="52">+I75+N75</f>
        <v>0</v>
      </c>
      <c r="E75" s="56" t="str">
        <f t="shared" ref="E75:E78" si="53">IF(ISERROR(C75/B75-1),"-",C75/B75-1)</f>
        <v>-</v>
      </c>
      <c r="F75" s="56" t="str">
        <f t="shared" ref="F75:F78" si="54">IF(ISERROR(D75/C75-1),"-",D75/C75-1)</f>
        <v>-</v>
      </c>
      <c r="G75" s="313"/>
      <c r="H75" s="53"/>
      <c r="I75" s="57"/>
      <c r="J75" s="56" t="str">
        <f t="shared" ref="J75:J78" si="55">IF(ISERROR(I75/H75-1),"-",I75/H75-1)</f>
        <v>-</v>
      </c>
      <c r="K75" s="313"/>
      <c r="L75" s="58">
        <f t="shared" ref="L75:L78" si="56">+B75-H75</f>
        <v>0</v>
      </c>
      <c r="M75" s="59"/>
      <c r="N75" s="57"/>
      <c r="O75" s="60" t="str">
        <f t="shared" ref="O75:O78" si="57">IF(ISERROR(N75/M75-1),"-",N75/M75-1)</f>
        <v>-</v>
      </c>
      <c r="P75" s="313"/>
      <c r="Q75" s="61" t="str">
        <f t="shared" ref="Q75:Q78" si="58">IF(ISERROR(B75/$B$101),"-",B75/$B$101)</f>
        <v>-</v>
      </c>
      <c r="R75" s="62" t="str">
        <f t="shared" ref="R75:R78" si="59">IF(ISERROR(C75/$C$101),"-",C75/$C$101)</f>
        <v>-</v>
      </c>
      <c r="S75" s="63" t="str">
        <f t="shared" ref="S75:S78" si="60">IF(ISERROR(D75/$D$101),"-",D75/$D$101)</f>
        <v>-</v>
      </c>
      <c r="T75" s="64"/>
      <c r="U75" s="65"/>
    </row>
    <row r="76" spans="1:21" outlineLevel="1" x14ac:dyDescent="0.35">
      <c r="A76" s="52" t="s">
        <v>172</v>
      </c>
      <c r="B76" s="53"/>
      <c r="C76" s="54">
        <f t="shared" si="51"/>
        <v>0</v>
      </c>
      <c r="D76" s="55">
        <f t="shared" si="52"/>
        <v>0</v>
      </c>
      <c r="E76" s="56" t="str">
        <f t="shared" si="53"/>
        <v>-</v>
      </c>
      <c r="F76" s="56" t="str">
        <f t="shared" si="54"/>
        <v>-</v>
      </c>
      <c r="G76" s="313"/>
      <c r="H76" s="53"/>
      <c r="I76" s="57"/>
      <c r="J76" s="56" t="str">
        <f t="shared" si="55"/>
        <v>-</v>
      </c>
      <c r="K76" s="313"/>
      <c r="L76" s="58">
        <f t="shared" si="56"/>
        <v>0</v>
      </c>
      <c r="M76" s="59"/>
      <c r="N76" s="57"/>
      <c r="O76" s="60" t="str">
        <f t="shared" si="57"/>
        <v>-</v>
      </c>
      <c r="P76" s="313"/>
      <c r="Q76" s="61" t="str">
        <f t="shared" si="58"/>
        <v>-</v>
      </c>
      <c r="R76" s="62" t="str">
        <f t="shared" si="59"/>
        <v>-</v>
      </c>
      <c r="S76" s="63" t="str">
        <f t="shared" si="60"/>
        <v>-</v>
      </c>
      <c r="T76" s="64"/>
      <c r="U76" s="65"/>
    </row>
    <row r="77" spans="1:21" outlineLevel="1" x14ac:dyDescent="0.35">
      <c r="A77" s="441" t="s">
        <v>177</v>
      </c>
      <c r="B77" s="67"/>
      <c r="C77" s="44"/>
      <c r="D77" s="45"/>
      <c r="E77" s="46"/>
      <c r="F77" s="46"/>
      <c r="G77" s="313"/>
      <c r="H77" s="72"/>
      <c r="I77" s="68"/>
      <c r="J77" s="46"/>
      <c r="K77" s="313"/>
      <c r="L77" s="45"/>
      <c r="M77" s="68"/>
      <c r="N77" s="68"/>
      <c r="O77" s="48"/>
      <c r="P77" s="313"/>
      <c r="Q77" s="49"/>
      <c r="R77" s="71"/>
      <c r="S77" s="46"/>
      <c r="T77" s="314"/>
      <c r="U77" s="315"/>
    </row>
    <row r="78" spans="1:21" outlineLevel="1" x14ac:dyDescent="0.35">
      <c r="A78" s="52" t="s">
        <v>169</v>
      </c>
      <c r="B78" s="53"/>
      <c r="C78" s="54">
        <f t="shared" si="51"/>
        <v>0</v>
      </c>
      <c r="D78" s="55">
        <f t="shared" si="52"/>
        <v>0</v>
      </c>
      <c r="E78" s="56" t="str">
        <f t="shared" si="53"/>
        <v>-</v>
      </c>
      <c r="F78" s="56" t="str">
        <f t="shared" si="54"/>
        <v>-</v>
      </c>
      <c r="G78" s="313"/>
      <c r="H78" s="53"/>
      <c r="I78" s="57"/>
      <c r="J78" s="56" t="str">
        <f t="shared" si="55"/>
        <v>-</v>
      </c>
      <c r="K78" s="313"/>
      <c r="L78" s="58">
        <f t="shared" si="56"/>
        <v>0</v>
      </c>
      <c r="M78" s="59"/>
      <c r="N78" s="57"/>
      <c r="O78" s="60" t="str">
        <f t="shared" si="57"/>
        <v>-</v>
      </c>
      <c r="P78" s="313"/>
      <c r="Q78" s="61" t="str">
        <f t="shared" si="58"/>
        <v>-</v>
      </c>
      <c r="R78" s="62" t="str">
        <f t="shared" si="59"/>
        <v>-</v>
      </c>
      <c r="S78" s="63" t="str">
        <f t="shared" si="60"/>
        <v>-</v>
      </c>
      <c r="T78" s="64"/>
      <c r="U78" s="65"/>
    </row>
    <row r="79" spans="1:21" outlineLevel="1" x14ac:dyDescent="0.35">
      <c r="A79" s="52" t="s">
        <v>170</v>
      </c>
      <c r="B79" s="53"/>
      <c r="C79" s="54">
        <f t="shared" ref="C79:C81" si="61">+I79+M79</f>
        <v>0</v>
      </c>
      <c r="D79" s="55">
        <f t="shared" ref="D79:D81" si="62">+I79+N79</f>
        <v>0</v>
      </c>
      <c r="E79" s="56" t="str">
        <f t="shared" ref="E79:E81" si="63">IF(ISERROR(C79/B79-1),"-",C79/B79-1)</f>
        <v>-</v>
      </c>
      <c r="F79" s="56" t="str">
        <f t="shared" ref="F79:F81" si="64">IF(ISERROR(D79/C79-1),"-",D79/C79-1)</f>
        <v>-</v>
      </c>
      <c r="G79" s="313"/>
      <c r="H79" s="53"/>
      <c r="I79" s="57"/>
      <c r="J79" s="56" t="str">
        <f t="shared" ref="J79:J81" si="65">IF(ISERROR(I79/H79-1),"-",I79/H79-1)</f>
        <v>-</v>
      </c>
      <c r="K79" s="313"/>
      <c r="L79" s="58">
        <f t="shared" ref="L79:L81" si="66">+B79-H79</f>
        <v>0</v>
      </c>
      <c r="M79" s="59"/>
      <c r="N79" s="57"/>
      <c r="O79" s="60" t="str">
        <f t="shared" ref="O79:O81" si="67">IF(ISERROR(N79/M79-1),"-",N79/M79-1)</f>
        <v>-</v>
      </c>
      <c r="P79" s="313"/>
      <c r="Q79" s="61" t="str">
        <f>IF(ISERROR(B79/$B$101),"-",B79/$B$101)</f>
        <v>-</v>
      </c>
      <c r="R79" s="62" t="str">
        <f>IF(ISERROR(C79/$C$101),"-",C79/$C$101)</f>
        <v>-</v>
      </c>
      <c r="S79" s="63" t="str">
        <f>IF(ISERROR(D79/$D$101),"-",D79/$D$101)</f>
        <v>-</v>
      </c>
      <c r="T79" s="64"/>
      <c r="U79" s="65"/>
    </row>
    <row r="80" spans="1:21" outlineLevel="1" x14ac:dyDescent="0.35">
      <c r="A80" s="52" t="s">
        <v>171</v>
      </c>
      <c r="B80" s="53"/>
      <c r="C80" s="54">
        <f t="shared" si="61"/>
        <v>0</v>
      </c>
      <c r="D80" s="55">
        <f t="shared" si="62"/>
        <v>0</v>
      </c>
      <c r="E80" s="56" t="str">
        <f t="shared" si="63"/>
        <v>-</v>
      </c>
      <c r="F80" s="56" t="str">
        <f t="shared" si="64"/>
        <v>-</v>
      </c>
      <c r="G80" s="313"/>
      <c r="H80" s="53"/>
      <c r="I80" s="57"/>
      <c r="J80" s="56" t="str">
        <f t="shared" si="65"/>
        <v>-</v>
      </c>
      <c r="K80" s="313"/>
      <c r="L80" s="58">
        <f t="shared" si="66"/>
        <v>0</v>
      </c>
      <c r="M80" s="59"/>
      <c r="N80" s="57"/>
      <c r="O80" s="60" t="str">
        <f t="shared" si="67"/>
        <v>-</v>
      </c>
      <c r="P80" s="313"/>
      <c r="Q80" s="61" t="str">
        <f>IF(ISERROR(B80/$B$101),"-",B80/$B$101)</f>
        <v>-</v>
      </c>
      <c r="R80" s="62" t="str">
        <f>IF(ISERROR(C80/$C$101),"-",C80/$C$101)</f>
        <v>-</v>
      </c>
      <c r="S80" s="63" t="str">
        <f>IF(ISERROR(D80/$D$101),"-",D80/$D$101)</f>
        <v>-</v>
      </c>
      <c r="T80" s="64"/>
      <c r="U80" s="65"/>
    </row>
    <row r="81" spans="1:21" outlineLevel="1" x14ac:dyDescent="0.35">
      <c r="A81" s="52" t="s">
        <v>172</v>
      </c>
      <c r="B81" s="53"/>
      <c r="C81" s="54">
        <f t="shared" si="61"/>
        <v>0</v>
      </c>
      <c r="D81" s="55">
        <f t="shared" si="62"/>
        <v>0</v>
      </c>
      <c r="E81" s="56" t="str">
        <f t="shared" si="63"/>
        <v>-</v>
      </c>
      <c r="F81" s="56" t="str">
        <f t="shared" si="64"/>
        <v>-</v>
      </c>
      <c r="G81" s="313"/>
      <c r="H81" s="53"/>
      <c r="I81" s="57"/>
      <c r="J81" s="56" t="str">
        <f t="shared" si="65"/>
        <v>-</v>
      </c>
      <c r="K81" s="313"/>
      <c r="L81" s="58">
        <f t="shared" si="66"/>
        <v>0</v>
      </c>
      <c r="M81" s="59"/>
      <c r="N81" s="57"/>
      <c r="O81" s="60" t="str">
        <f t="shared" si="67"/>
        <v>-</v>
      </c>
      <c r="P81" s="313"/>
      <c r="Q81" s="61" t="str">
        <f>IF(ISERROR(B81/$B$101),"-",B81/$B$101)</f>
        <v>-</v>
      </c>
      <c r="R81" s="62" t="str">
        <f>IF(ISERROR(C81/$C$101),"-",C81/$C$101)</f>
        <v>-</v>
      </c>
      <c r="S81" s="63" t="str">
        <f>IF(ISERROR(D81/$D$101),"-",D81/$D$101)</f>
        <v>-</v>
      </c>
      <c r="T81" s="64"/>
      <c r="U81" s="65"/>
    </row>
    <row r="82" spans="1:21" outlineLevel="1" x14ac:dyDescent="0.35">
      <c r="A82" s="441" t="s">
        <v>174</v>
      </c>
      <c r="B82" s="53"/>
      <c r="C82" s="54">
        <f t="shared" ref="C82" si="68">+I82+M82</f>
        <v>0</v>
      </c>
      <c r="D82" s="55">
        <f t="shared" ref="D82" si="69">+I82+N82</f>
        <v>0</v>
      </c>
      <c r="E82" s="56" t="str">
        <f t="shared" ref="E82" si="70">IF(ISERROR(C82/B82-1),"-",C82/B82-1)</f>
        <v>-</v>
      </c>
      <c r="F82" s="56" t="str">
        <f t="shared" ref="F82" si="71">IF(ISERROR(D82/C82-1),"-",D82/C82-1)</f>
        <v>-</v>
      </c>
      <c r="G82" s="313"/>
      <c r="H82" s="53"/>
      <c r="I82" s="57"/>
      <c r="J82" s="56" t="str">
        <f t="shared" ref="J82" si="72">IF(ISERROR(I82/H82-1),"-",I82/H82-1)</f>
        <v>-</v>
      </c>
      <c r="K82" s="313"/>
      <c r="L82" s="58">
        <f t="shared" ref="L82" si="73">+B82-H82</f>
        <v>0</v>
      </c>
      <c r="M82" s="59"/>
      <c r="N82" s="57"/>
      <c r="O82" s="60" t="str">
        <f t="shared" ref="O82" si="74">IF(ISERROR(N82/M82-1),"-",N82/M82-1)</f>
        <v>-</v>
      </c>
      <c r="P82" s="313"/>
      <c r="Q82" s="61" t="str">
        <f>IF(ISERROR(B82/$B$101),"-",B82/$B$101)</f>
        <v>-</v>
      </c>
      <c r="R82" s="62" t="str">
        <f>IF(ISERROR(C82/$C$101),"-",C82/$C$101)</f>
        <v>-</v>
      </c>
      <c r="S82" s="63" t="str">
        <f>IF(ISERROR(D82/$D$101),"-",D82/$D$101)</f>
        <v>-</v>
      </c>
      <c r="T82" s="314"/>
      <c r="U82" s="316"/>
    </row>
    <row r="83" spans="1:21" x14ac:dyDescent="0.35">
      <c r="A83" s="73" t="s">
        <v>31</v>
      </c>
      <c r="B83" s="74">
        <f>SUM(B73:B81)</f>
        <v>0</v>
      </c>
      <c r="C83" s="75">
        <f>+I83+M83</f>
        <v>0</v>
      </c>
      <c r="D83" s="74">
        <f>I83+N83</f>
        <v>0</v>
      </c>
      <c r="E83" s="76" t="str">
        <f t="shared" ref="E83" si="75">IF(ISERROR(C83/B83-1),"-",C83/B83-1)</f>
        <v>-</v>
      </c>
      <c r="F83" s="76" t="str">
        <f t="shared" si="44"/>
        <v>-</v>
      </c>
      <c r="G83" s="313"/>
      <c r="H83" s="74">
        <f>SUM(H73:H81)</f>
        <v>0</v>
      </c>
      <c r="I83" s="74">
        <f>SUM(I73:I81)</f>
        <v>0</v>
      </c>
      <c r="J83" s="76" t="str">
        <f t="shared" ref="J83" si="76">IF(ISERROR(I83/H83-1),"-",I83/H83-1)</f>
        <v>-</v>
      </c>
      <c r="K83" s="313"/>
      <c r="L83" s="74">
        <f t="shared" ref="L83" si="77">+B83-H83</f>
        <v>0</v>
      </c>
      <c r="M83" s="102">
        <f>SUM(M73:M81)</f>
        <v>0</v>
      </c>
      <c r="N83" s="74">
        <f>SUM(N73:N81)</f>
        <v>0</v>
      </c>
      <c r="O83" s="76" t="str">
        <f t="shared" ref="O83" si="78">IF(ISERROR(N83/M83-1),"-",N83/M83-1)</f>
        <v>-</v>
      </c>
      <c r="P83" s="313"/>
      <c r="Q83" s="76" t="str">
        <f>IF(ISERROR(B83/$B$101),"-",B83/$B$101)</f>
        <v>-</v>
      </c>
      <c r="R83" s="103" t="str">
        <f>IF(ISERROR(C83/$C$101),"-",C83/$C$101)</f>
        <v>-</v>
      </c>
      <c r="S83" s="76" t="str">
        <f>IF(ISERROR(D83/$D$101),"-",D83/$D$101)</f>
        <v>-</v>
      </c>
      <c r="T83" s="314"/>
      <c r="U83" s="316"/>
    </row>
    <row r="84" spans="1:21" s="42" customFormat="1" ht="37.5" customHeight="1" outlineLevel="1" x14ac:dyDescent="0.3">
      <c r="A84" s="82" t="s">
        <v>59</v>
      </c>
      <c r="B84" s="37"/>
      <c r="C84" s="37"/>
      <c r="D84" s="37"/>
      <c r="E84" s="38"/>
      <c r="F84" s="38"/>
      <c r="G84" s="311"/>
      <c r="H84" s="37"/>
      <c r="I84" s="37"/>
      <c r="J84" s="38"/>
      <c r="K84" s="311"/>
      <c r="L84" s="37"/>
      <c r="M84" s="37"/>
      <c r="N84" s="37"/>
      <c r="O84" s="39"/>
      <c r="P84" s="311"/>
      <c r="Q84" s="40"/>
      <c r="R84" s="41"/>
      <c r="S84" s="38"/>
      <c r="T84" s="104"/>
      <c r="U84" s="312"/>
    </row>
    <row r="85" spans="1:21" outlineLevel="1" x14ac:dyDescent="0.35">
      <c r="A85" s="66" t="s">
        <v>32</v>
      </c>
      <c r="B85" s="44"/>
      <c r="C85" s="44"/>
      <c r="D85" s="45"/>
      <c r="E85" s="46"/>
      <c r="F85" s="46"/>
      <c r="G85" s="313"/>
      <c r="H85" s="45"/>
      <c r="I85" s="45"/>
      <c r="J85" s="46"/>
      <c r="K85" s="313"/>
      <c r="L85" s="45"/>
      <c r="M85" s="45"/>
      <c r="N85" s="45"/>
      <c r="O85" s="48"/>
      <c r="P85" s="313"/>
      <c r="Q85" s="49"/>
      <c r="R85" s="107"/>
      <c r="S85" s="46"/>
      <c r="T85" s="314"/>
      <c r="U85" s="315"/>
    </row>
    <row r="86" spans="1:21" outlineLevel="1" x14ac:dyDescent="0.35">
      <c r="A86" s="52" t="s">
        <v>29</v>
      </c>
      <c r="B86" s="53"/>
      <c r="C86" s="54">
        <f>+I86+M86</f>
        <v>0</v>
      </c>
      <c r="D86" s="55">
        <f>+I86+N86</f>
        <v>0</v>
      </c>
      <c r="E86" s="56" t="str">
        <f>IF(ISERROR(C86/B86-1),"-",C86/B86-1)</f>
        <v>-</v>
      </c>
      <c r="F86" s="56" t="str">
        <f t="shared" ref="F86:F101" si="79">IF(ISERROR(D86/C86-1),"-",D86/C86-1)</f>
        <v>-</v>
      </c>
      <c r="G86" s="313"/>
      <c r="H86" s="53"/>
      <c r="I86" s="57"/>
      <c r="J86" s="56" t="str">
        <f>IF(ISERROR(I86/H86-1),"-",I86/H86-1)</f>
        <v>-</v>
      </c>
      <c r="K86" s="313"/>
      <c r="L86" s="58">
        <f>+B86-H86</f>
        <v>0</v>
      </c>
      <c r="M86" s="59"/>
      <c r="N86" s="57"/>
      <c r="O86" s="60" t="str">
        <f t="shared" ref="O86:O87" si="80">IF(ISERROR(N86/M86-1),"-",N86/M86-1)</f>
        <v>-</v>
      </c>
      <c r="P86" s="313"/>
      <c r="Q86" s="61" t="str">
        <f>IF(ISERROR(B86/$B$101),"-",B86/$B$101)</f>
        <v>-</v>
      </c>
      <c r="R86" s="62" t="str">
        <f>IF(ISERROR(C86/$C$101),"-",C86/$C$101)</f>
        <v>-</v>
      </c>
      <c r="S86" s="63" t="str">
        <f>IF(ISERROR(D86/$D$101),"-",D86/$D$101)</f>
        <v>-</v>
      </c>
      <c r="T86" s="64"/>
      <c r="U86" s="65"/>
    </row>
    <row r="87" spans="1:21" outlineLevel="1" x14ac:dyDescent="0.35">
      <c r="A87" s="52"/>
      <c r="B87" s="53"/>
      <c r="C87" s="54">
        <f>+I87+M87</f>
        <v>0</v>
      </c>
      <c r="D87" s="55">
        <f>+I87+N87</f>
        <v>0</v>
      </c>
      <c r="E87" s="56" t="str">
        <f>IF(ISERROR(C87/B87-1),"-",C87/B87-1)</f>
        <v>-</v>
      </c>
      <c r="F87" s="56" t="str">
        <f t="shared" si="79"/>
        <v>-</v>
      </c>
      <c r="G87" s="313"/>
      <c r="H87" s="53"/>
      <c r="I87" s="57"/>
      <c r="J87" s="56" t="str">
        <f>IF(ISERROR(I87/H87-1),"-",I87/H87-1)</f>
        <v>-</v>
      </c>
      <c r="K87" s="313"/>
      <c r="L87" s="58">
        <f>+B87-H87</f>
        <v>0</v>
      </c>
      <c r="M87" s="59"/>
      <c r="N87" s="57"/>
      <c r="O87" s="60" t="str">
        <f t="shared" si="80"/>
        <v>-</v>
      </c>
      <c r="P87" s="313"/>
      <c r="Q87" s="61" t="str">
        <f>IF(ISERROR(B87/$B$101),"-",B87/$B$101)</f>
        <v>-</v>
      </c>
      <c r="R87" s="62" t="str">
        <f>IF(ISERROR(C87/$C$101),"-",C87/$C$101)</f>
        <v>-</v>
      </c>
      <c r="S87" s="63" t="str">
        <f>IF(ISERROR(D87/$D$101),"-",D87/$D$101)</f>
        <v>-</v>
      </c>
      <c r="T87" s="64"/>
      <c r="U87" s="65"/>
    </row>
    <row r="88" spans="1:21" outlineLevel="1" x14ac:dyDescent="0.35">
      <c r="A88" s="66" t="s">
        <v>33</v>
      </c>
      <c r="B88" s="67"/>
      <c r="C88" s="44"/>
      <c r="D88" s="45"/>
      <c r="E88" s="46"/>
      <c r="F88" s="46"/>
      <c r="G88" s="313"/>
      <c r="H88" s="72"/>
      <c r="I88" s="68"/>
      <c r="J88" s="46"/>
      <c r="K88" s="313"/>
      <c r="L88" s="45"/>
      <c r="M88" s="68"/>
      <c r="N88" s="68"/>
      <c r="O88" s="48"/>
      <c r="P88" s="313"/>
      <c r="Q88" s="49"/>
      <c r="R88" s="71"/>
      <c r="S88" s="46"/>
      <c r="T88" s="314"/>
      <c r="U88" s="315"/>
    </row>
    <row r="89" spans="1:21" s="112" customFormat="1" outlineLevel="1" x14ac:dyDescent="0.35">
      <c r="A89" s="52"/>
      <c r="B89" s="53"/>
      <c r="C89" s="54">
        <f>+I89+M89</f>
        <v>0</v>
      </c>
      <c r="D89" s="55">
        <f>+I89+N89</f>
        <v>0</v>
      </c>
      <c r="E89" s="108" t="str">
        <f>IF(ISERROR(C89/B89-1),"-",C89/B89-1)</f>
        <v>-</v>
      </c>
      <c r="F89" s="108" t="str">
        <f t="shared" si="79"/>
        <v>-</v>
      </c>
      <c r="G89" s="318"/>
      <c r="H89" s="53"/>
      <c r="I89" s="57"/>
      <c r="J89" s="108" t="str">
        <f>IF(ISERROR(I89/H89-1),"-",I89/H89-1)</f>
        <v>-</v>
      </c>
      <c r="K89" s="318"/>
      <c r="L89" s="58">
        <f>+B89-H89</f>
        <v>0</v>
      </c>
      <c r="M89" s="59"/>
      <c r="N89" s="57"/>
      <c r="O89" s="109" t="str">
        <f>IF(ISERROR(N89/M89-1),"-",N89/M89-1)</f>
        <v>-</v>
      </c>
      <c r="P89" s="318"/>
      <c r="Q89" s="61" t="str">
        <f>IF(ISERROR(B89/$B$101),"-",B89/$B$101)</f>
        <v>-</v>
      </c>
      <c r="R89" s="62" t="str">
        <f>IF(ISERROR(C89/$C$101),"-",C89/$C$101)</f>
        <v>-</v>
      </c>
      <c r="S89" s="63" t="str">
        <f>IF(ISERROR(D89/$D$101),"-",D89/$D$101)</f>
        <v>-</v>
      </c>
      <c r="T89" s="110"/>
      <c r="U89" s="111"/>
    </row>
    <row r="90" spans="1:21" s="115" customFormat="1" outlineLevel="1" x14ac:dyDescent="0.35">
      <c r="A90" s="113"/>
      <c r="B90" s="53"/>
      <c r="C90" s="54">
        <f>+I90+M90</f>
        <v>0</v>
      </c>
      <c r="D90" s="55">
        <f>+I90+N90</f>
        <v>0</v>
      </c>
      <c r="E90" s="56" t="str">
        <f>IF(ISERROR(C90/B90-1),"-",C90/B90-1)</f>
        <v>-</v>
      </c>
      <c r="F90" s="56" t="str">
        <f t="shared" si="79"/>
        <v>-</v>
      </c>
      <c r="G90" s="319"/>
      <c r="H90" s="53"/>
      <c r="I90" s="57"/>
      <c r="J90" s="56" t="str">
        <f>IF(ISERROR(I90/H90-1),"-",I90/H90-1)</f>
        <v>-</v>
      </c>
      <c r="K90" s="319"/>
      <c r="L90" s="58">
        <f>+B90-H90</f>
        <v>0</v>
      </c>
      <c r="M90" s="59"/>
      <c r="N90" s="57"/>
      <c r="O90" s="109" t="str">
        <f t="shared" ref="O90" si="81">IF(ISERROR(N90/M90-1),"-",N90/M90-1)</f>
        <v>-</v>
      </c>
      <c r="P90" s="319"/>
      <c r="Q90" s="61" t="str">
        <f>IF(ISERROR(B90/$B$101),"-",B90/$B$101)</f>
        <v>-</v>
      </c>
      <c r="R90" s="62" t="str">
        <f>IF(ISERROR(C90/$C$101),"-",C90/$C$101)</f>
        <v>-</v>
      </c>
      <c r="S90" s="63" t="str">
        <f>IF(ISERROR(D90/$D$101),"-",D90/$D$101)</f>
        <v>-</v>
      </c>
      <c r="T90" s="64"/>
      <c r="U90" s="114"/>
    </row>
    <row r="91" spans="1:21" outlineLevel="1" x14ac:dyDescent="0.35">
      <c r="A91" s="79" t="s">
        <v>34</v>
      </c>
      <c r="B91" s="67"/>
      <c r="C91" s="44"/>
      <c r="D91" s="45"/>
      <c r="E91" s="46"/>
      <c r="F91" s="46"/>
      <c r="G91" s="313"/>
      <c r="H91" s="72"/>
      <c r="I91" s="68"/>
      <c r="J91" s="46"/>
      <c r="K91" s="313"/>
      <c r="L91" s="45"/>
      <c r="M91" s="68"/>
      <c r="N91" s="68"/>
      <c r="O91" s="48"/>
      <c r="P91" s="313"/>
      <c r="Q91" s="49"/>
      <c r="R91" s="71"/>
      <c r="S91" s="46"/>
      <c r="T91" s="314"/>
      <c r="U91" s="315"/>
    </row>
    <row r="92" spans="1:21" s="112" customFormat="1" outlineLevel="1" x14ac:dyDescent="0.35">
      <c r="A92" s="52"/>
      <c r="B92" s="53"/>
      <c r="C92" s="54">
        <f t="shared" ref="C92:C94" si="82">+I92+M92</f>
        <v>0</v>
      </c>
      <c r="D92" s="55">
        <f t="shared" ref="D92:D93" si="83">+I92+N92</f>
        <v>0</v>
      </c>
      <c r="E92" s="108" t="str">
        <f t="shared" ref="E92:E94" si="84">IF(ISERROR(C92/B92-1),"-",C92/B92-1)</f>
        <v>-</v>
      </c>
      <c r="F92" s="108" t="str">
        <f t="shared" si="79"/>
        <v>-</v>
      </c>
      <c r="G92" s="318"/>
      <c r="H92" s="53"/>
      <c r="I92" s="57"/>
      <c r="J92" s="108" t="str">
        <f t="shared" ref="J92:J94" si="85">IF(ISERROR(I92/H92-1),"-",I92/H92-1)</f>
        <v>-</v>
      </c>
      <c r="K92" s="318"/>
      <c r="L92" s="58">
        <f t="shared" ref="L92:L98" si="86">+B92-H92</f>
        <v>0</v>
      </c>
      <c r="M92" s="59"/>
      <c r="N92" s="57"/>
      <c r="O92" s="109" t="str">
        <f>IF(ISERROR(N92/M92-1),"-",N92/M92-1)</f>
        <v>-</v>
      </c>
      <c r="P92" s="318"/>
      <c r="Q92" s="61" t="str">
        <f>IF(ISERROR(B92/$B$101),"-",B92/$B$101)</f>
        <v>-</v>
      </c>
      <c r="R92" s="62" t="str">
        <f>IF(ISERROR(C92/$C$101),"-",C92/$C$101)</f>
        <v>-</v>
      </c>
      <c r="S92" s="63" t="str">
        <f>IF(ISERROR(D92/$D$101),"-",D92/$D$101)</f>
        <v>-</v>
      </c>
      <c r="T92" s="110"/>
      <c r="U92" s="111"/>
    </row>
    <row r="93" spans="1:21" s="115" customFormat="1" outlineLevel="1" x14ac:dyDescent="0.35">
      <c r="A93" s="113"/>
      <c r="B93" s="53"/>
      <c r="C93" s="54">
        <f t="shared" si="82"/>
        <v>0</v>
      </c>
      <c r="D93" s="55">
        <f t="shared" si="83"/>
        <v>0</v>
      </c>
      <c r="E93" s="56" t="str">
        <f t="shared" si="84"/>
        <v>-</v>
      </c>
      <c r="F93" s="56" t="str">
        <f t="shared" si="79"/>
        <v>-</v>
      </c>
      <c r="G93" s="319"/>
      <c r="H93" s="53"/>
      <c r="I93" s="57"/>
      <c r="J93" s="56" t="str">
        <f t="shared" si="85"/>
        <v>-</v>
      </c>
      <c r="K93" s="319"/>
      <c r="L93" s="58">
        <f t="shared" si="86"/>
        <v>0</v>
      </c>
      <c r="M93" s="59"/>
      <c r="N93" s="57"/>
      <c r="O93" s="109" t="str">
        <f t="shared" ref="O93:O94" si="87">IF(ISERROR(N93/M93-1),"-",N93/M93-1)</f>
        <v>-</v>
      </c>
      <c r="P93" s="319"/>
      <c r="Q93" s="61" t="str">
        <f>IF(ISERROR(B93/$B$101),"-",B93/$B$101)</f>
        <v>-</v>
      </c>
      <c r="R93" s="62" t="str">
        <f>IF(ISERROR(C93/$C$101),"-",C93/$C$101)</f>
        <v>-</v>
      </c>
      <c r="S93" s="63" t="str">
        <f>IF(ISERROR(D93/$D$101),"-",D93/$D$101)</f>
        <v>-</v>
      </c>
      <c r="T93" s="64"/>
      <c r="U93" s="114"/>
    </row>
    <row r="94" spans="1:21" x14ac:dyDescent="0.35">
      <c r="A94" s="73" t="s">
        <v>35</v>
      </c>
      <c r="B94" s="74">
        <f>SUM(B84:B93)</f>
        <v>0</v>
      </c>
      <c r="C94" s="75">
        <f t="shared" si="82"/>
        <v>0</v>
      </c>
      <c r="D94" s="74">
        <f>I94+N94</f>
        <v>0</v>
      </c>
      <c r="E94" s="76" t="str">
        <f t="shared" si="84"/>
        <v>-</v>
      </c>
      <c r="F94" s="76" t="str">
        <f t="shared" si="79"/>
        <v>-</v>
      </c>
      <c r="G94" s="313"/>
      <c r="H94" s="74">
        <f>SUM(H84:H93)</f>
        <v>0</v>
      </c>
      <c r="I94" s="74">
        <f>SUM(I84:I93)</f>
        <v>0</v>
      </c>
      <c r="J94" s="76" t="str">
        <f t="shared" si="85"/>
        <v>-</v>
      </c>
      <c r="K94" s="313"/>
      <c r="L94" s="74">
        <f t="shared" si="86"/>
        <v>0</v>
      </c>
      <c r="M94" s="102">
        <f>SUM(M84:M93)</f>
        <v>0</v>
      </c>
      <c r="N94" s="74">
        <f>SUM(N84:N93)</f>
        <v>0</v>
      </c>
      <c r="O94" s="76" t="str">
        <f t="shared" si="87"/>
        <v>-</v>
      </c>
      <c r="P94" s="313"/>
      <c r="Q94" s="76" t="str">
        <f>IF(ISERROR(B94/$B$101),"-",B94/$B$101)</f>
        <v>-</v>
      </c>
      <c r="R94" s="103" t="str">
        <f>IF(ISERROR(C94/$C$101),"-",C94/$C$101)</f>
        <v>-</v>
      </c>
      <c r="S94" s="78" t="str">
        <f>IF(ISERROR(D94/$D$101),"-",D94/$D$101)</f>
        <v>-</v>
      </c>
      <c r="T94" s="314"/>
      <c r="U94" s="316"/>
    </row>
    <row r="95" spans="1:21" customFormat="1" x14ac:dyDescent="0.35">
      <c r="A95" s="320"/>
      <c r="B95" s="116"/>
      <c r="C95" s="321"/>
      <c r="D95" s="321"/>
      <c r="E95" s="322"/>
      <c r="F95" s="322" t="str">
        <f t="shared" si="79"/>
        <v>-</v>
      </c>
      <c r="G95" s="322"/>
      <c r="H95" s="322"/>
      <c r="I95" s="322"/>
      <c r="J95" s="322"/>
      <c r="K95" s="322"/>
      <c r="L95" s="322"/>
      <c r="M95" s="322"/>
      <c r="N95" s="322"/>
      <c r="O95" s="322"/>
      <c r="P95" s="322"/>
      <c r="Q95" s="323"/>
      <c r="R95" s="324"/>
      <c r="S95" s="322"/>
      <c r="T95" s="322"/>
      <c r="U95" s="325"/>
    </row>
    <row r="96" spans="1:21" s="42" customFormat="1" ht="24" customHeight="1" x14ac:dyDescent="0.3">
      <c r="A96" s="117" t="s">
        <v>36</v>
      </c>
      <c r="B96" s="118">
        <f>+B94+B83+B72+B62+B52+B36+B16</f>
        <v>0</v>
      </c>
      <c r="C96" s="75">
        <f t="shared" ref="C96:C101" si="88">+I96+M96</f>
        <v>0</v>
      </c>
      <c r="D96" s="74">
        <f>I96+N96</f>
        <v>0</v>
      </c>
      <c r="E96" s="76" t="str">
        <f t="shared" ref="E96:E100" si="89">IF(ISERROR(C96/B96-1),"-",C96/B96-1)</f>
        <v>-</v>
      </c>
      <c r="F96" s="76" t="str">
        <f t="shared" si="79"/>
        <v>-</v>
      </c>
      <c r="G96" s="311"/>
      <c r="H96" s="118">
        <f>+H94+H83+H72+H62+H52+H36+H16</f>
        <v>0</v>
      </c>
      <c r="I96" s="118">
        <f>+I94+I83+I72+I62+I52+I36+I16</f>
        <v>0</v>
      </c>
      <c r="J96" s="76" t="str">
        <f t="shared" ref="J96:J101" si="90">IF(ISERROR(I96/H96-1),"-",I96/H96-1)</f>
        <v>-</v>
      </c>
      <c r="K96" s="311"/>
      <c r="L96" s="74">
        <f t="shared" si="86"/>
        <v>0</v>
      </c>
      <c r="M96" s="118">
        <f>+M94+M83+M72+M62+M52+M36+M16</f>
        <v>0</v>
      </c>
      <c r="N96" s="118">
        <f>+N94+N83+N72+N62+N52+N36+N16</f>
        <v>0</v>
      </c>
      <c r="O96" s="76" t="str">
        <f t="shared" ref="O96:O101" si="91">IF(ISERROR(N96/M96-1),"-",N96/M96-1)</f>
        <v>-</v>
      </c>
      <c r="P96" s="311"/>
      <c r="Q96" s="76" t="str">
        <f t="shared" ref="Q96:Q101" si="92">IF(ISERROR(B96/$B$101),"-",B96/$B$101)</f>
        <v>-</v>
      </c>
      <c r="R96" s="81" t="str">
        <f t="shared" ref="R96:R101" si="93">IF(ISERROR(C96/$C$101),"-",C96/$C$101)</f>
        <v>-</v>
      </c>
      <c r="S96" s="78" t="str">
        <f t="shared" ref="S96:S101" si="94">IF(ISERROR(D96/$D$101),"-",D96/$D$101)</f>
        <v>-</v>
      </c>
      <c r="T96" s="314"/>
      <c r="U96" s="326"/>
    </row>
    <row r="97" spans="1:21" ht="22.5" customHeight="1" x14ac:dyDescent="0.35">
      <c r="A97" s="119" t="s">
        <v>37</v>
      </c>
      <c r="B97" s="53"/>
      <c r="C97" s="54">
        <f t="shared" si="88"/>
        <v>0</v>
      </c>
      <c r="D97" s="55">
        <f t="shared" ref="D97:D100" si="95">+I97+N97</f>
        <v>0</v>
      </c>
      <c r="E97" s="56" t="str">
        <f t="shared" si="89"/>
        <v>-</v>
      </c>
      <c r="F97" s="56" t="str">
        <f t="shared" si="79"/>
        <v>-</v>
      </c>
      <c r="G97" s="313"/>
      <c r="H97" s="53"/>
      <c r="I97" s="57"/>
      <c r="J97" s="108" t="str">
        <f t="shared" si="90"/>
        <v>-</v>
      </c>
      <c r="K97" s="313"/>
      <c r="L97" s="58">
        <f>+B97-H97</f>
        <v>0</v>
      </c>
      <c r="M97" s="88"/>
      <c r="N97" s="57"/>
      <c r="O97" s="60" t="str">
        <f t="shared" si="91"/>
        <v>-</v>
      </c>
      <c r="P97" s="313"/>
      <c r="Q97" s="61" t="str">
        <f t="shared" si="92"/>
        <v>-</v>
      </c>
      <c r="R97" s="89" t="str">
        <f t="shared" si="93"/>
        <v>-</v>
      </c>
      <c r="S97" s="63" t="str">
        <f t="shared" si="94"/>
        <v>-</v>
      </c>
      <c r="T97" s="64"/>
      <c r="U97" s="65"/>
    </row>
    <row r="98" spans="1:21" s="42" customFormat="1" ht="24" customHeight="1" x14ac:dyDescent="0.3">
      <c r="A98" s="117" t="s">
        <v>38</v>
      </c>
      <c r="B98" s="118">
        <f>B96+B97</f>
        <v>0</v>
      </c>
      <c r="C98" s="75">
        <f t="shared" si="88"/>
        <v>0</v>
      </c>
      <c r="D98" s="74">
        <f>I98+N98</f>
        <v>0</v>
      </c>
      <c r="E98" s="76" t="str">
        <f t="shared" si="89"/>
        <v>-</v>
      </c>
      <c r="F98" s="76" t="str">
        <f t="shared" si="79"/>
        <v>-</v>
      </c>
      <c r="G98" s="311"/>
      <c r="H98" s="74">
        <f>SUM(H96:H97)</f>
        <v>0</v>
      </c>
      <c r="I98" s="74">
        <f>SUM(I96:I97)</f>
        <v>0</v>
      </c>
      <c r="J98" s="76" t="str">
        <f t="shared" si="90"/>
        <v>-</v>
      </c>
      <c r="K98" s="311"/>
      <c r="L98" s="74">
        <f t="shared" si="86"/>
        <v>0</v>
      </c>
      <c r="M98" s="74">
        <f>SUM(M96:M97)</f>
        <v>0</v>
      </c>
      <c r="N98" s="74">
        <f>SUM(N96:N97)</f>
        <v>0</v>
      </c>
      <c r="O98" s="76" t="str">
        <f t="shared" si="91"/>
        <v>-</v>
      </c>
      <c r="P98" s="311"/>
      <c r="Q98" s="76" t="str">
        <f t="shared" si="92"/>
        <v>-</v>
      </c>
      <c r="R98" s="81" t="str">
        <f t="shared" si="93"/>
        <v>-</v>
      </c>
      <c r="S98" s="78" t="str">
        <f t="shared" si="94"/>
        <v>-</v>
      </c>
      <c r="T98" s="314"/>
      <c r="U98" s="326"/>
    </row>
    <row r="99" spans="1:21" s="42" customFormat="1" ht="21" customHeight="1" x14ac:dyDescent="0.3">
      <c r="A99" s="120" t="s">
        <v>39</v>
      </c>
      <c r="B99" s="121">
        <f>SUM(B100:B100)</f>
        <v>0</v>
      </c>
      <c r="C99" s="122">
        <f t="shared" si="88"/>
        <v>0</v>
      </c>
      <c r="D99" s="123">
        <f t="shared" si="95"/>
        <v>0</v>
      </c>
      <c r="E99" s="60" t="str">
        <f t="shared" si="89"/>
        <v>-</v>
      </c>
      <c r="F99" s="60" t="str">
        <f t="shared" si="79"/>
        <v>-</v>
      </c>
      <c r="G99" s="311"/>
      <c r="H99" s="121">
        <f>SUM(H100:H100)</f>
        <v>0</v>
      </c>
      <c r="I99" s="123">
        <f>SUM(I100:I100)</f>
        <v>0</v>
      </c>
      <c r="J99" s="60" t="str">
        <f t="shared" si="90"/>
        <v>-</v>
      </c>
      <c r="K99" s="311"/>
      <c r="L99" s="121">
        <f>+B99-H99</f>
        <v>0</v>
      </c>
      <c r="M99" s="122">
        <f>SUM(M100:M100)</f>
        <v>0</v>
      </c>
      <c r="N99" s="123">
        <f>SUM(N100:N100)</f>
        <v>0</v>
      </c>
      <c r="O99" s="60" t="str">
        <f t="shared" si="91"/>
        <v>-</v>
      </c>
      <c r="P99" s="311"/>
      <c r="Q99" s="124" t="str">
        <f t="shared" si="92"/>
        <v>-</v>
      </c>
      <c r="R99" s="125" t="str">
        <f t="shared" si="93"/>
        <v>-</v>
      </c>
      <c r="S99" s="126" t="str">
        <f t="shared" si="94"/>
        <v>-</v>
      </c>
      <c r="T99" s="314"/>
      <c r="U99" s="326"/>
    </row>
    <row r="100" spans="1:21" ht="30" customHeight="1" x14ac:dyDescent="0.35">
      <c r="A100" s="127" t="s">
        <v>40</v>
      </c>
      <c r="B100" s="53"/>
      <c r="C100" s="54">
        <f t="shared" si="88"/>
        <v>0</v>
      </c>
      <c r="D100" s="55">
        <f t="shared" si="95"/>
        <v>0</v>
      </c>
      <c r="E100" s="56" t="str">
        <f t="shared" si="89"/>
        <v>-</v>
      </c>
      <c r="F100" s="56" t="str">
        <f t="shared" si="79"/>
        <v>-</v>
      </c>
      <c r="G100" s="313"/>
      <c r="H100" s="53"/>
      <c r="I100" s="57"/>
      <c r="J100" s="56" t="str">
        <f t="shared" si="90"/>
        <v>-</v>
      </c>
      <c r="K100" s="313"/>
      <c r="L100" s="58">
        <f>+B100-H100</f>
        <v>0</v>
      </c>
      <c r="M100" s="88"/>
      <c r="N100" s="57"/>
      <c r="O100" s="60" t="str">
        <f t="shared" si="91"/>
        <v>-</v>
      </c>
      <c r="P100" s="313"/>
      <c r="Q100" s="61" t="str">
        <f t="shared" si="92"/>
        <v>-</v>
      </c>
      <c r="R100" s="89" t="str">
        <f t="shared" si="93"/>
        <v>-</v>
      </c>
      <c r="S100" s="63" t="str">
        <f t="shared" si="94"/>
        <v>-</v>
      </c>
      <c r="T100" s="64"/>
      <c r="U100" s="65"/>
    </row>
    <row r="101" spans="1:21" s="42" customFormat="1" ht="30" customHeight="1" x14ac:dyDescent="0.3">
      <c r="A101" s="117" t="s">
        <v>41</v>
      </c>
      <c r="B101" s="74">
        <f>B98+B99</f>
        <v>0</v>
      </c>
      <c r="C101" s="75">
        <f t="shared" si="88"/>
        <v>0</v>
      </c>
      <c r="D101" s="74">
        <f>I101+N101</f>
        <v>0</v>
      </c>
      <c r="E101" s="76" t="str">
        <f>IF(ISERROR(C101/B101-1),"-",C101/B101-1)</f>
        <v>-</v>
      </c>
      <c r="F101" s="76" t="str">
        <f t="shared" si="79"/>
        <v>-</v>
      </c>
      <c r="G101" s="327"/>
      <c r="H101" s="74">
        <f>H98+H99</f>
        <v>0</v>
      </c>
      <c r="I101" s="74">
        <f>I98+I99</f>
        <v>0</v>
      </c>
      <c r="J101" s="76" t="str">
        <f t="shared" si="90"/>
        <v>-</v>
      </c>
      <c r="K101" s="327"/>
      <c r="L101" s="74">
        <f>L98+L99</f>
        <v>0</v>
      </c>
      <c r="M101" s="74">
        <f>M98+M99</f>
        <v>0</v>
      </c>
      <c r="N101" s="74">
        <f>N98+N99</f>
        <v>0</v>
      </c>
      <c r="O101" s="76" t="str">
        <f t="shared" si="91"/>
        <v>-</v>
      </c>
      <c r="P101" s="327"/>
      <c r="Q101" s="76" t="str">
        <f t="shared" si="92"/>
        <v>-</v>
      </c>
      <c r="R101" s="81" t="str">
        <f t="shared" si="93"/>
        <v>-</v>
      </c>
      <c r="S101" s="76" t="str">
        <f t="shared" si="94"/>
        <v>-</v>
      </c>
      <c r="T101" s="46"/>
      <c r="U101" s="328"/>
    </row>
    <row r="102" spans="1:21" ht="17.25" customHeight="1" x14ac:dyDescent="0.35">
      <c r="A102" s="128" t="s">
        <v>42</v>
      </c>
      <c r="B102" s="129">
        <f>B101-Ressources!B76</f>
        <v>0</v>
      </c>
      <c r="C102" s="129">
        <f>C101-Ressources!C76</f>
        <v>0</v>
      </c>
      <c r="D102" s="129">
        <f>D101-Ressources!D76</f>
        <v>0</v>
      </c>
      <c r="E102" s="129"/>
      <c r="F102" s="130"/>
      <c r="G102" s="129"/>
      <c r="H102" s="129">
        <f>H101-Ressources!H76</f>
        <v>0</v>
      </c>
      <c r="I102" s="129">
        <f>I101-Ressources!I76</f>
        <v>0</v>
      </c>
      <c r="J102" s="129"/>
      <c r="K102" s="129">
        <f>K101-[1]Ressources!K75</f>
        <v>0</v>
      </c>
      <c r="L102" s="129">
        <f>L101-Ressources!L76</f>
        <v>0</v>
      </c>
      <c r="M102" s="129">
        <f>M101-Ressources!M76</f>
        <v>0</v>
      </c>
      <c r="N102" s="129">
        <f>N101-Ressources!N76</f>
        <v>0</v>
      </c>
      <c r="O102" s="131"/>
      <c r="P102" s="131"/>
      <c r="Q102" s="129"/>
      <c r="R102" s="132"/>
      <c r="S102" s="129"/>
      <c r="T102" s="131"/>
      <c r="U102" s="133"/>
    </row>
    <row r="103" spans="1:21" ht="16" thickBot="1" x14ac:dyDescent="0.4">
      <c r="A103" s="134"/>
      <c r="B103" s="133"/>
      <c r="C103" s="133"/>
      <c r="D103" s="133"/>
      <c r="E103" s="133"/>
      <c r="F103" s="135"/>
      <c r="G103" s="133"/>
      <c r="H103" s="133"/>
      <c r="I103" s="133"/>
      <c r="J103" s="133"/>
      <c r="K103" s="133"/>
      <c r="L103" s="133"/>
      <c r="M103" s="133"/>
      <c r="N103" s="136"/>
      <c r="O103" s="135"/>
      <c r="P103" s="133"/>
      <c r="Q103" s="133"/>
      <c r="R103" s="137"/>
      <c r="S103" s="133"/>
      <c r="T103" s="135"/>
      <c r="U103" s="133"/>
    </row>
    <row r="104" spans="1:21" ht="48" customHeight="1" thickBot="1" x14ac:dyDescent="0.4">
      <c r="A104" s="138" t="s">
        <v>157</v>
      </c>
      <c r="B104" s="139" t="s">
        <v>43</v>
      </c>
      <c r="C104" s="133"/>
      <c r="D104" s="133"/>
      <c r="E104" s="133"/>
      <c r="F104" s="135"/>
      <c r="G104" s="133"/>
      <c r="I104" s="133"/>
      <c r="J104" s="133"/>
      <c r="K104" s="133"/>
      <c r="L104" s="133"/>
      <c r="M104" s="133"/>
      <c r="N104" s="136"/>
      <c r="O104" s="135"/>
      <c r="P104" s="133"/>
      <c r="Q104" s="133"/>
      <c r="R104" s="137"/>
      <c r="S104" s="133"/>
      <c r="T104" s="135"/>
      <c r="U104" s="133"/>
    </row>
    <row r="106" spans="1:21" s="141" customFormat="1" ht="17.5" x14ac:dyDescent="0.35">
      <c r="A106" s="140" t="s">
        <v>44</v>
      </c>
      <c r="F106" s="142"/>
      <c r="N106" s="143"/>
      <c r="O106" s="142"/>
      <c r="R106" s="144"/>
      <c r="T106" s="142"/>
    </row>
    <row r="107" spans="1:21" ht="17.5" x14ac:dyDescent="0.35">
      <c r="A107" s="140" t="s">
        <v>45</v>
      </c>
      <c r="H107" s="141"/>
      <c r="I107" s="141"/>
      <c r="L107" s="141"/>
      <c r="M107" s="141"/>
      <c r="R107" s="144"/>
    </row>
    <row r="108" spans="1:21" ht="17.5" x14ac:dyDescent="0.35">
      <c r="A108" s="140" t="s">
        <v>46</v>
      </c>
    </row>
  </sheetData>
  <conditionalFormatting sqref="S36 S64:S65 S4:S5 S51:S52 S13:S16 S68 S46:S47 S72">
    <cfRule type="cellIs" dxfId="1669" priority="1134" stopIfTrue="1" operator="between">
      <formula>0.2</formula>
      <formula>1</formula>
    </cfRule>
    <cfRule type="cellIs" dxfId="1668" priority="1135" stopIfTrue="1" operator="between">
      <formula>-1</formula>
      <formula>-0.2</formula>
    </cfRule>
  </conditionalFormatting>
  <conditionalFormatting sqref="S96 S98">
    <cfRule type="cellIs" dxfId="1667" priority="1132" stopIfTrue="1" operator="between">
      <formula>0.2</formula>
      <formula>1</formula>
    </cfRule>
    <cfRule type="cellIs" dxfId="1666" priority="1133" stopIfTrue="1" operator="between">
      <formula>-1</formula>
      <formula>-0.2</formula>
    </cfRule>
  </conditionalFormatting>
  <conditionalFormatting sqref="S16">
    <cfRule type="cellIs" dxfId="1665" priority="1130" stopIfTrue="1" operator="between">
      <formula>0.2</formula>
      <formula>1</formula>
    </cfRule>
    <cfRule type="cellIs" dxfId="1664" priority="1131" stopIfTrue="1" operator="between">
      <formula>-1</formula>
      <formula>-0.2</formula>
    </cfRule>
  </conditionalFormatting>
  <conditionalFormatting sqref="S94">
    <cfRule type="cellIs" dxfId="1663" priority="1128" stopIfTrue="1" operator="between">
      <formula>0.2</formula>
      <formula>1</formula>
    </cfRule>
    <cfRule type="cellIs" dxfId="1662" priority="1129" stopIfTrue="1" operator="between">
      <formula>-1</formula>
      <formula>-0.2</formula>
    </cfRule>
  </conditionalFormatting>
  <conditionalFormatting sqref="T28 F28 T21:T24 F21:F24 T3:T16 F3:F6 T68 F68 T32:T36 F32:F36 F46:F52 T46:T52 F43 T43 F9:F16 F84:F94 T63:T65 F63:F65 F72:F73 T72:T73 T96:T101 F38 T38 F18 T18 T82:T94">
    <cfRule type="cellIs" dxfId="1661" priority="1124" stopIfTrue="1" operator="lessThan">
      <formula>-0.2</formula>
    </cfRule>
    <cfRule type="cellIs" dxfId="1660" priority="1125" stopIfTrue="1" operator="greaterThan">
      <formula>0.2</formula>
    </cfRule>
  </conditionalFormatting>
  <conditionalFormatting sqref="F101">
    <cfRule type="cellIs" dxfId="1659" priority="1104" stopIfTrue="1" operator="lessThan">
      <formula>-0.2</formula>
    </cfRule>
    <cfRule type="cellIs" dxfId="1658" priority="1105" stopIfTrue="1" operator="greaterThan">
      <formula>0.2</formula>
    </cfRule>
  </conditionalFormatting>
  <conditionalFormatting sqref="T19:T20">
    <cfRule type="cellIs" dxfId="1657" priority="1120" stopIfTrue="1" operator="lessThan">
      <formula>-0.2</formula>
    </cfRule>
    <cfRule type="cellIs" dxfId="1656" priority="1121" stopIfTrue="1" operator="greaterThan">
      <formula>0.2</formula>
    </cfRule>
  </conditionalFormatting>
  <conditionalFormatting sqref="T4:T5 F4:F5 T19:T20 F19:F20 T103:T65531 F103:F65531 T84 F84 T63 F63 T73 F73 T1 F1 T29:T31 F29:F31 T9:T11 F9:F11 T27 F27 F39 T39 T22:T23 F22:F23 T13:T16 F13:F16 T33:T36 F33:F36 T41:T42 F41:F42">
    <cfRule type="cellIs" dxfId="1655" priority="1122" stopIfTrue="1" operator="between">
      <formula>0.2</formula>
      <formula>1</formula>
    </cfRule>
    <cfRule type="cellIs" dxfId="1654" priority="1123" stopIfTrue="1" operator="between">
      <formula>-0.2</formula>
      <formula>-1</formula>
    </cfRule>
  </conditionalFormatting>
  <conditionalFormatting sqref="F99:F100">
    <cfRule type="cellIs" dxfId="1653" priority="1110" stopIfTrue="1" operator="lessThan">
      <formula>-0.2</formula>
    </cfRule>
    <cfRule type="cellIs" dxfId="1652" priority="1111" stopIfTrue="1" operator="greaterThan">
      <formula>0.2</formula>
    </cfRule>
  </conditionalFormatting>
  <conditionalFormatting sqref="F96">
    <cfRule type="cellIs" dxfId="1651" priority="1108" stopIfTrue="1" operator="lessThan">
      <formula>-0.2</formula>
    </cfRule>
    <cfRule type="cellIs" dxfId="1650" priority="1109" stopIfTrue="1" operator="greaterThan">
      <formula>0.2</formula>
    </cfRule>
  </conditionalFormatting>
  <conditionalFormatting sqref="F19:F20">
    <cfRule type="cellIs" dxfId="1649" priority="1114" stopIfTrue="1" operator="lessThan">
      <formula>-0.2</formula>
    </cfRule>
    <cfRule type="cellIs" dxfId="1648" priority="1115" stopIfTrue="1" operator="greaterThan">
      <formula>0.2</formula>
    </cfRule>
  </conditionalFormatting>
  <conditionalFormatting sqref="T65 T68">
    <cfRule type="cellIs" dxfId="1647" priority="1100" stopIfTrue="1" operator="lessThan">
      <formula>-0.2</formula>
    </cfRule>
    <cfRule type="cellIs" dxfId="1646" priority="1101" stopIfTrue="1" operator="greaterThan">
      <formula>0.2</formula>
    </cfRule>
  </conditionalFormatting>
  <conditionalFormatting sqref="F65 F68">
    <cfRule type="cellIs" dxfId="1645" priority="1098" stopIfTrue="1" operator="lessThan">
      <formula>-0.2</formula>
    </cfRule>
    <cfRule type="cellIs" dxfId="1644" priority="1099" stopIfTrue="1" operator="greaterThan">
      <formula>0.2</formula>
    </cfRule>
  </conditionalFormatting>
  <conditionalFormatting sqref="F98">
    <cfRule type="cellIs" dxfId="1643" priority="1106" stopIfTrue="1" operator="lessThan">
      <formula>-0.2</formula>
    </cfRule>
    <cfRule type="cellIs" dxfId="1642" priority="1107" stopIfTrue="1" operator="greaterThan">
      <formula>0.2</formula>
    </cfRule>
  </conditionalFormatting>
  <conditionalFormatting sqref="F97">
    <cfRule type="cellIs" dxfId="1641" priority="1112" stopIfTrue="1" operator="lessThan">
      <formula>-0.2</formula>
    </cfRule>
    <cfRule type="cellIs" dxfId="1640" priority="1113" stopIfTrue="1" operator="greaterThan">
      <formula>0.2</formula>
    </cfRule>
  </conditionalFormatting>
  <conditionalFormatting sqref="E96:F96 E89:F90 E19:F20 E64:F65 E29:F31 E4:F5 E51:F52 E22:F23 J22:J23 E13:F16 J13:J16 E86:F87 J86:J87 E68:F68 J92:J93 E33:F36 J33:J36 E46:F47 J46:J47 E83:F83 J83 E92:F94 E72:F72 J72 E98:F101 J98:J101">
    <cfRule type="cellIs" dxfId="1639" priority="1103" stopIfTrue="1" operator="lessThan">
      <formula>-0.1</formula>
    </cfRule>
  </conditionalFormatting>
  <conditionalFormatting sqref="E89:F90 E19:F20 E64:F65 E29:F31 E4:F5 E51:F52 E22:F23 J22:J23 E13:F16 J13:J16 E86:F87 J86:J87 E68:F68 J92:J93 E33:F36 J33:J36 E46:F47 J46:J47 E83:F83 J83 E92:F94 E72:F72 J72 E96:F101 J98:J101">
    <cfRule type="cellIs" dxfId="1638" priority="1102" stopIfTrue="1" operator="greaterThan">
      <formula xml:space="preserve"> 0.1</formula>
    </cfRule>
  </conditionalFormatting>
  <conditionalFormatting sqref="E65:F65 E68:F68">
    <cfRule type="cellIs" dxfId="1637" priority="1097" stopIfTrue="1" operator="lessThan">
      <formula>-0.1</formula>
    </cfRule>
  </conditionalFormatting>
  <conditionalFormatting sqref="E65:F65 E68:F68">
    <cfRule type="cellIs" dxfId="1636" priority="1096" stopIfTrue="1" operator="greaterThan">
      <formula xml:space="preserve"> 0.1</formula>
    </cfRule>
  </conditionalFormatting>
  <conditionalFormatting sqref="T64">
    <cfRule type="cellIs" dxfId="1635" priority="1094" stopIfTrue="1" operator="lessThan">
      <formula>-0.2</formula>
    </cfRule>
    <cfRule type="cellIs" dxfId="1634" priority="1095" stopIfTrue="1" operator="greaterThan">
      <formula>0.2</formula>
    </cfRule>
  </conditionalFormatting>
  <conditionalFormatting sqref="F64">
    <cfRule type="cellIs" dxfId="1633" priority="1092" stopIfTrue="1" operator="lessThan">
      <formula>-0.2</formula>
    </cfRule>
    <cfRule type="cellIs" dxfId="1632" priority="1093" stopIfTrue="1" operator="greaterThan">
      <formula>0.2</formula>
    </cfRule>
  </conditionalFormatting>
  <conditionalFormatting sqref="E64:F64">
    <cfRule type="cellIs" dxfId="1631" priority="1091" stopIfTrue="1" operator="lessThan">
      <formula>-0.1</formula>
    </cfRule>
  </conditionalFormatting>
  <conditionalFormatting sqref="E64:F64">
    <cfRule type="cellIs" dxfId="1630" priority="1090" stopIfTrue="1" operator="greaterThan">
      <formula xml:space="preserve"> 0.1</formula>
    </cfRule>
  </conditionalFormatting>
  <conditionalFormatting sqref="T51">
    <cfRule type="cellIs" dxfId="1629" priority="1088" stopIfTrue="1" operator="lessThan">
      <formula>-0.2</formula>
    </cfRule>
    <cfRule type="cellIs" dxfId="1628" priority="1089" stopIfTrue="1" operator="greaterThan">
      <formula>0.2</formula>
    </cfRule>
  </conditionalFormatting>
  <conditionalFormatting sqref="F51">
    <cfRule type="cellIs" dxfId="1627" priority="1086" stopIfTrue="1" operator="lessThan">
      <formula>-0.2</formula>
    </cfRule>
    <cfRule type="cellIs" dxfId="1626" priority="1087" stopIfTrue="1" operator="greaterThan">
      <formula>0.2</formula>
    </cfRule>
  </conditionalFormatting>
  <conditionalFormatting sqref="E51:F51">
    <cfRule type="cellIs" dxfId="1625" priority="1085" stopIfTrue="1" operator="lessThan">
      <formula>-0.1</formula>
    </cfRule>
  </conditionalFormatting>
  <conditionalFormatting sqref="E51:F51">
    <cfRule type="cellIs" dxfId="1624" priority="1084" stopIfTrue="1" operator="greaterThan">
      <formula xml:space="preserve"> 0.1</formula>
    </cfRule>
  </conditionalFormatting>
  <conditionalFormatting sqref="S72">
    <cfRule type="cellIs" dxfId="1623" priority="1082" stopIfTrue="1" operator="between">
      <formula>0.2</formula>
      <formula>1</formula>
    </cfRule>
    <cfRule type="cellIs" dxfId="1622" priority="1083" stopIfTrue="1" operator="between">
      <formula>-1</formula>
      <formula>-0.2</formula>
    </cfRule>
  </conditionalFormatting>
  <conditionalFormatting sqref="E72:F72">
    <cfRule type="cellIs" dxfId="1621" priority="1081" stopIfTrue="1" operator="lessThan">
      <formula>-0.1</formula>
    </cfRule>
  </conditionalFormatting>
  <conditionalFormatting sqref="E72:F72">
    <cfRule type="cellIs" dxfId="1620" priority="1080" stopIfTrue="1" operator="greaterThan">
      <formula xml:space="preserve"> 0.1</formula>
    </cfRule>
  </conditionalFormatting>
  <conditionalFormatting sqref="S64:S65 S68">
    <cfRule type="cellIs" dxfId="1619" priority="1078" stopIfTrue="1" operator="between">
      <formula>0.2</formula>
      <formula>1</formula>
    </cfRule>
    <cfRule type="cellIs" dxfId="1618" priority="1079" stopIfTrue="1" operator="between">
      <formula>-1</formula>
      <formula>-0.2</formula>
    </cfRule>
  </conditionalFormatting>
  <conditionalFormatting sqref="E64:F65 E68:F68">
    <cfRule type="cellIs" dxfId="1617" priority="1077" stopIfTrue="1" operator="lessThan">
      <formula>-0.1</formula>
    </cfRule>
  </conditionalFormatting>
  <conditionalFormatting sqref="E64:F65 E68:F68">
    <cfRule type="cellIs" dxfId="1616" priority="1076" stopIfTrue="1" operator="greaterThan">
      <formula xml:space="preserve"> 0.1</formula>
    </cfRule>
  </conditionalFormatting>
  <conditionalFormatting sqref="S85">
    <cfRule type="cellIs" dxfId="1615" priority="1074" stopIfTrue="1" operator="lessThan">
      <formula>-0.2</formula>
    </cfRule>
    <cfRule type="cellIs" dxfId="1614" priority="1075" stopIfTrue="1" operator="greaterThan">
      <formula>0.2</formula>
    </cfRule>
  </conditionalFormatting>
  <conditionalFormatting sqref="E85:F85">
    <cfRule type="cellIs" dxfId="1613" priority="1072" stopIfTrue="1" operator="lessThan">
      <formula>-0.2</formula>
    </cfRule>
    <cfRule type="cellIs" dxfId="1612" priority="1073" stopIfTrue="1" operator="greaterThan">
      <formula>0.2</formula>
    </cfRule>
  </conditionalFormatting>
  <conditionalFormatting sqref="S88">
    <cfRule type="cellIs" dxfId="1611" priority="1070" stopIfTrue="1" operator="lessThan">
      <formula>-0.2</formula>
    </cfRule>
    <cfRule type="cellIs" dxfId="1610" priority="1071" stopIfTrue="1" operator="greaterThan">
      <formula>0.2</formula>
    </cfRule>
  </conditionalFormatting>
  <conditionalFormatting sqref="E88:F88">
    <cfRule type="cellIs" dxfId="1609" priority="1068" stopIfTrue="1" operator="lessThan">
      <formula>-0.2</formula>
    </cfRule>
    <cfRule type="cellIs" dxfId="1608" priority="1069" stopIfTrue="1" operator="greaterThan">
      <formula>0.2</formula>
    </cfRule>
  </conditionalFormatting>
  <conditionalFormatting sqref="S91">
    <cfRule type="cellIs" dxfId="1607" priority="1066" stopIfTrue="1" operator="lessThan">
      <formula>-0.2</formula>
    </cfRule>
    <cfRule type="cellIs" dxfId="1606" priority="1067" stopIfTrue="1" operator="greaterThan">
      <formula>0.2</formula>
    </cfRule>
  </conditionalFormatting>
  <conditionalFormatting sqref="E91:F91">
    <cfRule type="cellIs" dxfId="1605" priority="1064" stopIfTrue="1" operator="lessThan">
      <formula>-0.2</formula>
    </cfRule>
    <cfRule type="cellIs" dxfId="1604" priority="1065" stopIfTrue="1" operator="greaterThan">
      <formula>0.2</formula>
    </cfRule>
  </conditionalFormatting>
  <conditionalFormatting sqref="E4:F5">
    <cfRule type="cellIs" dxfId="1603" priority="1063" stopIfTrue="1" operator="lessThan">
      <formula>-0.1</formula>
    </cfRule>
  </conditionalFormatting>
  <conditionalFormatting sqref="E4:F5">
    <cfRule type="cellIs" dxfId="1602" priority="1062" stopIfTrue="1" operator="greaterThan">
      <formula xml:space="preserve"> 0.1</formula>
    </cfRule>
  </conditionalFormatting>
  <conditionalFormatting sqref="S84">
    <cfRule type="cellIs" dxfId="1601" priority="1028" stopIfTrue="1" operator="between">
      <formula>0.2</formula>
      <formula>1</formula>
    </cfRule>
    <cfRule type="cellIs" dxfId="1600" priority="1029" stopIfTrue="1" operator="between">
      <formula>-1</formula>
      <formula>-0.2</formula>
    </cfRule>
  </conditionalFormatting>
  <conditionalFormatting sqref="E84:F84">
    <cfRule type="cellIs" dxfId="1599" priority="1027" stopIfTrue="1" operator="lessThan">
      <formula>-0.1</formula>
    </cfRule>
  </conditionalFormatting>
  <conditionalFormatting sqref="E84:F84">
    <cfRule type="cellIs" dxfId="1598" priority="1026" stopIfTrue="1" operator="greaterThan">
      <formula xml:space="preserve"> 0.1</formula>
    </cfRule>
  </conditionalFormatting>
  <conditionalFormatting sqref="S84">
    <cfRule type="cellIs" dxfId="1597" priority="1024" stopIfTrue="1" operator="between">
      <formula>0.2</formula>
      <formula>1</formula>
    </cfRule>
    <cfRule type="cellIs" dxfId="1596" priority="1025" stopIfTrue="1" operator="between">
      <formula>-1</formula>
      <formula>-0.2</formula>
    </cfRule>
  </conditionalFormatting>
  <conditionalFormatting sqref="E84:F84">
    <cfRule type="cellIs" dxfId="1595" priority="1022" stopIfTrue="1" operator="between">
      <formula>0.2</formula>
      <formula>1</formula>
    </cfRule>
    <cfRule type="cellIs" dxfId="1594" priority="1023" stopIfTrue="1" operator="between">
      <formula>-1</formula>
      <formula>-0.2</formula>
    </cfRule>
  </conditionalFormatting>
  <conditionalFormatting sqref="S63">
    <cfRule type="cellIs" dxfId="1593" priority="1044" stopIfTrue="1" operator="between">
      <formula>0.2</formula>
      <formula>1</formula>
    </cfRule>
    <cfRule type="cellIs" dxfId="1592" priority="1045" stopIfTrue="1" operator="between">
      <formula>-1</formula>
      <formula>-0.2</formula>
    </cfRule>
  </conditionalFormatting>
  <conditionalFormatting sqref="E63:F63">
    <cfRule type="cellIs" dxfId="1591" priority="1043" stopIfTrue="1" operator="lessThan">
      <formula>-0.1</formula>
    </cfRule>
  </conditionalFormatting>
  <conditionalFormatting sqref="E63:F63">
    <cfRule type="cellIs" dxfId="1590" priority="1042" stopIfTrue="1" operator="greaterThan">
      <formula xml:space="preserve"> 0.1</formula>
    </cfRule>
  </conditionalFormatting>
  <conditionalFormatting sqref="S63">
    <cfRule type="cellIs" dxfId="1589" priority="1040" stopIfTrue="1" operator="between">
      <formula>0.2</formula>
      <formula>1</formula>
    </cfRule>
    <cfRule type="cellIs" dxfId="1588" priority="1041" stopIfTrue="1" operator="between">
      <formula>-1</formula>
      <formula>-0.2</formula>
    </cfRule>
  </conditionalFormatting>
  <conditionalFormatting sqref="E63:F63">
    <cfRule type="cellIs" dxfId="1587" priority="1038" stopIfTrue="1" operator="between">
      <formula>0.2</formula>
      <formula>1</formula>
    </cfRule>
    <cfRule type="cellIs" dxfId="1586" priority="1039" stopIfTrue="1" operator="between">
      <formula>-1</formula>
      <formula>-0.2</formula>
    </cfRule>
  </conditionalFormatting>
  <conditionalFormatting sqref="S73">
    <cfRule type="cellIs" dxfId="1585" priority="1036" stopIfTrue="1" operator="between">
      <formula>0.2</formula>
      <formula>1</formula>
    </cfRule>
    <cfRule type="cellIs" dxfId="1584" priority="1037" stopIfTrue="1" operator="between">
      <formula>-1</formula>
      <formula>-0.2</formula>
    </cfRule>
  </conditionalFormatting>
  <conditionalFormatting sqref="E73:F73">
    <cfRule type="cellIs" dxfId="1583" priority="1035" stopIfTrue="1" operator="lessThan">
      <formula>-0.1</formula>
    </cfRule>
  </conditionalFormatting>
  <conditionalFormatting sqref="E73:F73">
    <cfRule type="cellIs" dxfId="1582" priority="1034" stopIfTrue="1" operator="greaterThan">
      <formula xml:space="preserve"> 0.1</formula>
    </cfRule>
  </conditionalFormatting>
  <conditionalFormatting sqref="S73">
    <cfRule type="cellIs" dxfId="1581" priority="1032" stopIfTrue="1" operator="between">
      <formula>0.2</formula>
      <formula>1</formula>
    </cfRule>
    <cfRule type="cellIs" dxfId="1580" priority="1033" stopIfTrue="1" operator="between">
      <formula>-1</formula>
      <formula>-0.2</formula>
    </cfRule>
  </conditionalFormatting>
  <conditionalFormatting sqref="E73:F73">
    <cfRule type="cellIs" dxfId="1579" priority="1030" stopIfTrue="1" operator="between">
      <formula>0.2</formula>
      <formula>1</formula>
    </cfRule>
    <cfRule type="cellIs" dxfId="1578" priority="1031" stopIfTrue="1" operator="between">
      <formula>-1</formula>
      <formula>-0.2</formula>
    </cfRule>
  </conditionalFormatting>
  <conditionalFormatting sqref="T29:T31">
    <cfRule type="cellIs" dxfId="1577" priority="1012" stopIfTrue="1" operator="lessThan">
      <formula>-0.2</formula>
    </cfRule>
    <cfRule type="cellIs" dxfId="1576" priority="1013" stopIfTrue="1" operator="greaterThan">
      <formula>0.2</formula>
    </cfRule>
  </conditionalFormatting>
  <conditionalFormatting sqref="F29:F31">
    <cfRule type="cellIs" dxfId="1575" priority="1010" stopIfTrue="1" operator="lessThan">
      <formula>-0.2</formula>
    </cfRule>
    <cfRule type="cellIs" dxfId="1574" priority="1011" stopIfTrue="1" operator="greaterThan">
      <formula>0.2</formula>
    </cfRule>
  </conditionalFormatting>
  <conditionalFormatting sqref="O51:O52 O22:O23 O13:O16 O86:O87 O92:O93 O33:O35 O46:O47 O72 O96:O101">
    <cfRule type="cellIs" dxfId="1573" priority="885" stopIfTrue="1" operator="lessThan">
      <formula>-0.1</formula>
    </cfRule>
    <cfRule type="cellIs" dxfId="1572" priority="886" stopIfTrue="1" operator="greaterThan">
      <formula>0.1</formula>
    </cfRule>
    <cfRule type="cellIs" dxfId="1571" priority="887" stopIfTrue="1" operator="lessThan">
      <formula>-0.1</formula>
    </cfRule>
    <cfRule type="cellIs" dxfId="1570" priority="888" stopIfTrue="1" operator="greaterThan">
      <formula>0.1</formula>
    </cfRule>
  </conditionalFormatting>
  <conditionalFormatting sqref="E50:F51">
    <cfRule type="cellIs" dxfId="1569" priority="1009" stopIfTrue="1" operator="lessThan">
      <formula>-0.1</formula>
    </cfRule>
  </conditionalFormatting>
  <conditionalFormatting sqref="E50:F51">
    <cfRule type="cellIs" dxfId="1568" priority="1008" stopIfTrue="1" operator="greaterThan">
      <formula xml:space="preserve"> 0.1</formula>
    </cfRule>
  </conditionalFormatting>
  <conditionalFormatting sqref="T50:T51">
    <cfRule type="cellIs" dxfId="1567" priority="1002" stopIfTrue="1" operator="lessThan">
      <formula>-0.2</formula>
    </cfRule>
    <cfRule type="cellIs" dxfId="1566" priority="1003" stopIfTrue="1" operator="greaterThan">
      <formula>0.2</formula>
    </cfRule>
  </conditionalFormatting>
  <conditionalFormatting sqref="F50:F51">
    <cfRule type="cellIs" dxfId="1565" priority="1000" stopIfTrue="1" operator="lessThan">
      <formula>-0.2</formula>
    </cfRule>
    <cfRule type="cellIs" dxfId="1564" priority="1001" stopIfTrue="1" operator="greaterThan">
      <formula>0.2</formula>
    </cfRule>
  </conditionalFormatting>
  <conditionalFormatting sqref="E50:F51">
    <cfRule type="cellIs" dxfId="1563" priority="999" stopIfTrue="1" operator="lessThan">
      <formula>-0.1</formula>
    </cfRule>
  </conditionalFormatting>
  <conditionalFormatting sqref="E50:F51">
    <cfRule type="cellIs" dxfId="1562" priority="998" stopIfTrue="1" operator="greaterThan">
      <formula xml:space="preserve"> 0.1</formula>
    </cfRule>
  </conditionalFormatting>
  <conditionalFormatting sqref="T46">
    <cfRule type="cellIs" dxfId="1561" priority="996" stopIfTrue="1" operator="lessThan">
      <formula>-0.2</formula>
    </cfRule>
    <cfRule type="cellIs" dxfId="1560" priority="997" stopIfTrue="1" operator="greaterThan">
      <formula>0.2</formula>
    </cfRule>
  </conditionalFormatting>
  <conditionalFormatting sqref="F46">
    <cfRule type="cellIs" dxfId="1559" priority="994" stopIfTrue="1" operator="lessThan">
      <formula>-0.2</formula>
    </cfRule>
    <cfRule type="cellIs" dxfId="1558" priority="995" stopIfTrue="1" operator="greaterThan">
      <formula>0.2</formula>
    </cfRule>
  </conditionalFormatting>
  <conditionalFormatting sqref="E46:F46">
    <cfRule type="cellIs" dxfId="1557" priority="993" stopIfTrue="1" operator="lessThan">
      <formula>-0.1</formula>
    </cfRule>
  </conditionalFormatting>
  <conditionalFormatting sqref="E46:F46">
    <cfRule type="cellIs" dxfId="1556" priority="992" stopIfTrue="1" operator="greaterThan">
      <formula xml:space="preserve"> 0.1</formula>
    </cfRule>
  </conditionalFormatting>
  <conditionalFormatting sqref="S50:S51">
    <cfRule type="cellIs" dxfId="1555" priority="1006" stopIfTrue="1" operator="between">
      <formula>0.2</formula>
      <formula>1</formula>
    </cfRule>
    <cfRule type="cellIs" dxfId="1554" priority="1007" stopIfTrue="1" operator="between">
      <formula>-1</formula>
      <formula>-0.2</formula>
    </cfRule>
  </conditionalFormatting>
  <conditionalFormatting sqref="E50:F51">
    <cfRule type="cellIs" dxfId="1553" priority="1005" stopIfTrue="1" operator="lessThan">
      <formula>-0.1</formula>
    </cfRule>
  </conditionalFormatting>
  <conditionalFormatting sqref="E50:F51">
    <cfRule type="cellIs" dxfId="1552" priority="1004" stopIfTrue="1" operator="greaterThan">
      <formula xml:space="preserve"> 0.1</formula>
    </cfRule>
  </conditionalFormatting>
  <conditionalFormatting sqref="E18:F18">
    <cfRule type="cellIs" dxfId="1551" priority="960" stopIfTrue="1" operator="lessThan">
      <formula>-0.2</formula>
    </cfRule>
    <cfRule type="cellIs" dxfId="1550" priority="961" stopIfTrue="1" operator="greaterThan">
      <formula>0.2</formula>
    </cfRule>
  </conditionalFormatting>
  <conditionalFormatting sqref="S50">
    <cfRule type="cellIs" dxfId="1549" priority="990" stopIfTrue="1" operator="lessThan">
      <formula>-0.2</formula>
    </cfRule>
    <cfRule type="cellIs" dxfId="1548" priority="991" stopIfTrue="1" operator="greaterThan">
      <formula>0.2</formula>
    </cfRule>
  </conditionalFormatting>
  <conditionalFormatting sqref="E50:F50">
    <cfRule type="cellIs" dxfId="1547" priority="988" stopIfTrue="1" operator="lessThan">
      <formula>-0.2</formula>
    </cfRule>
    <cfRule type="cellIs" dxfId="1546" priority="989" stopIfTrue="1" operator="greaterThan">
      <formula>0.2</formula>
    </cfRule>
  </conditionalFormatting>
  <conditionalFormatting sqref="O51:O52 O22:O23 O13:O16 O86:O87 O92:O93 O33:O35 O46:O47 O72 O96:O101">
    <cfRule type="cellIs" dxfId="1545" priority="871" stopIfTrue="1" operator="between">
      <formula>0.1</formula>
      <formula>1</formula>
    </cfRule>
    <cfRule type="cellIs" dxfId="1544" priority="872" stopIfTrue="1" operator="between">
      <formula>-1</formula>
      <formula>-0.1</formula>
    </cfRule>
  </conditionalFormatting>
  <conditionalFormatting sqref="S43">
    <cfRule type="cellIs" dxfId="1543" priority="982" stopIfTrue="1" operator="lessThan">
      <formula>-0.2</formula>
    </cfRule>
    <cfRule type="cellIs" dxfId="1542" priority="983" stopIfTrue="1" operator="greaterThan">
      <formula>0.2</formula>
    </cfRule>
  </conditionalFormatting>
  <conditionalFormatting sqref="E43:F43">
    <cfRule type="cellIs" dxfId="1541" priority="980" stopIfTrue="1" operator="lessThan">
      <formula>-0.2</formula>
    </cfRule>
    <cfRule type="cellIs" dxfId="1540" priority="981" stopIfTrue="1" operator="greaterThan">
      <formula>0.2</formula>
    </cfRule>
  </conditionalFormatting>
  <conditionalFormatting sqref="O63">
    <cfRule type="cellIs" dxfId="1539" priority="847" stopIfTrue="1" operator="between">
      <formula>0.1</formula>
      <formula>1</formula>
    </cfRule>
    <cfRule type="cellIs" dxfId="1538" priority="848" stopIfTrue="1" operator="between">
      <formula>-1</formula>
      <formula>-0.1</formula>
    </cfRule>
  </conditionalFormatting>
  <conditionalFormatting sqref="S38">
    <cfRule type="cellIs" dxfId="1537" priority="978" stopIfTrue="1" operator="lessThan">
      <formula>-0.2</formula>
    </cfRule>
    <cfRule type="cellIs" dxfId="1536" priority="979" stopIfTrue="1" operator="greaterThan">
      <formula>0.2</formula>
    </cfRule>
  </conditionalFormatting>
  <conditionalFormatting sqref="E38:F38">
    <cfRule type="cellIs" dxfId="1535" priority="976" stopIfTrue="1" operator="lessThan">
      <formula>-0.2</formula>
    </cfRule>
    <cfRule type="cellIs" dxfId="1534" priority="977" stopIfTrue="1" operator="greaterThan">
      <formula>0.2</formula>
    </cfRule>
  </conditionalFormatting>
  <conditionalFormatting sqref="O84">
    <cfRule type="cellIs" dxfId="1533" priority="837" stopIfTrue="1" operator="between">
      <formula>0.1</formula>
      <formula>1</formula>
    </cfRule>
    <cfRule type="cellIs" dxfId="1532" priority="838" stopIfTrue="1" operator="between">
      <formula>-1</formula>
      <formula>-0.1</formula>
    </cfRule>
  </conditionalFormatting>
  <conditionalFormatting sqref="S32">
    <cfRule type="cellIs" dxfId="1531" priority="974" stopIfTrue="1" operator="lessThan">
      <formula>-0.2</formula>
    </cfRule>
    <cfRule type="cellIs" dxfId="1530" priority="975" stopIfTrue="1" operator="greaterThan">
      <formula>0.2</formula>
    </cfRule>
  </conditionalFormatting>
  <conditionalFormatting sqref="E32:F32">
    <cfRule type="cellIs" dxfId="1529" priority="972" stopIfTrue="1" operator="lessThan">
      <formula>-0.2</formula>
    </cfRule>
    <cfRule type="cellIs" dxfId="1528" priority="973" stopIfTrue="1" operator="greaterThan">
      <formula>0.2</formula>
    </cfRule>
  </conditionalFormatting>
  <conditionalFormatting sqref="S28">
    <cfRule type="cellIs" dxfId="1527" priority="970" stopIfTrue="1" operator="lessThan">
      <formula>-0.2</formula>
    </cfRule>
    <cfRule type="cellIs" dxfId="1526" priority="971" stopIfTrue="1" operator="greaterThan">
      <formula>0.2</formula>
    </cfRule>
  </conditionalFormatting>
  <conditionalFormatting sqref="E28:F28">
    <cfRule type="cellIs" dxfId="1525" priority="968" stopIfTrue="1" operator="lessThan">
      <formula>-0.2</formula>
    </cfRule>
    <cfRule type="cellIs" dxfId="1524" priority="969" stopIfTrue="1" operator="greaterThan">
      <formula>0.2</formula>
    </cfRule>
  </conditionalFormatting>
  <conditionalFormatting sqref="S21">
    <cfRule type="cellIs" dxfId="1523" priority="966" stopIfTrue="1" operator="lessThan">
      <formula>-0.2</formula>
    </cfRule>
    <cfRule type="cellIs" dxfId="1522" priority="967" stopIfTrue="1" operator="greaterThan">
      <formula>0.2</formula>
    </cfRule>
  </conditionalFormatting>
  <conditionalFormatting sqref="E21:F21">
    <cfRule type="cellIs" dxfId="1521" priority="964" stopIfTrue="1" operator="lessThan">
      <formula>-0.2</formula>
    </cfRule>
    <cfRule type="cellIs" dxfId="1520" priority="965" stopIfTrue="1" operator="greaterThan">
      <formula>0.2</formula>
    </cfRule>
  </conditionalFormatting>
  <conditionalFormatting sqref="S18">
    <cfRule type="cellIs" dxfId="1519" priority="962" stopIfTrue="1" operator="lessThan">
      <formula>-0.2</formula>
    </cfRule>
    <cfRule type="cellIs" dxfId="1518" priority="963" stopIfTrue="1" operator="greaterThan">
      <formula>0.2</formula>
    </cfRule>
  </conditionalFormatting>
  <conditionalFormatting sqref="S12">
    <cfRule type="cellIs" dxfId="1517" priority="958" stopIfTrue="1" operator="lessThan">
      <formula>-0.2</formula>
    </cfRule>
    <cfRule type="cellIs" dxfId="1516" priority="959" stopIfTrue="1" operator="greaterThan">
      <formula>0.2</formula>
    </cfRule>
  </conditionalFormatting>
  <conditionalFormatting sqref="E12:F12">
    <cfRule type="cellIs" dxfId="1515" priority="956" stopIfTrue="1" operator="lessThan">
      <formula>-0.2</formula>
    </cfRule>
    <cfRule type="cellIs" dxfId="1514" priority="957" stopIfTrue="1" operator="greaterThan">
      <formula>0.2</formula>
    </cfRule>
  </conditionalFormatting>
  <conditionalFormatting sqref="S3">
    <cfRule type="cellIs" dxfId="1513" priority="954" stopIfTrue="1" operator="lessThan">
      <formula>-0.2</formula>
    </cfRule>
    <cfRule type="cellIs" dxfId="1512" priority="955" stopIfTrue="1" operator="greaterThan">
      <formula>0.2</formula>
    </cfRule>
  </conditionalFormatting>
  <conditionalFormatting sqref="E3:F3">
    <cfRule type="cellIs" dxfId="1511" priority="952" stopIfTrue="1" operator="lessThan">
      <formula>-0.2</formula>
    </cfRule>
    <cfRule type="cellIs" dxfId="1510" priority="953" stopIfTrue="1" operator="greaterThan">
      <formula>0.2</formula>
    </cfRule>
  </conditionalFormatting>
  <conditionalFormatting sqref="S9:S11">
    <cfRule type="cellIs" dxfId="1509" priority="950" stopIfTrue="1" operator="between">
      <formula>0.2</formula>
      <formula>1</formula>
    </cfRule>
    <cfRule type="cellIs" dxfId="1508" priority="951" stopIfTrue="1" operator="between">
      <formula>-1</formula>
      <formula>-0.2</formula>
    </cfRule>
  </conditionalFormatting>
  <conditionalFormatting sqref="E10:F11 F9">
    <cfRule type="cellIs" dxfId="1507" priority="949" stopIfTrue="1" operator="lessThan">
      <formula>-0.1</formula>
    </cfRule>
  </conditionalFormatting>
  <conditionalFormatting sqref="E10:F11 F9">
    <cfRule type="cellIs" dxfId="1506" priority="948" stopIfTrue="1" operator="greaterThan">
      <formula xml:space="preserve"> 0.1</formula>
    </cfRule>
  </conditionalFormatting>
  <conditionalFormatting sqref="O18">
    <cfRule type="cellIs" dxfId="1505" priority="778" stopIfTrue="1" operator="between">
      <formula>0.1</formula>
      <formula>1</formula>
    </cfRule>
    <cfRule type="cellIs" dxfId="1504" priority="779" stopIfTrue="1" operator="between">
      <formula>-1</formula>
      <formula>-0.1</formula>
    </cfRule>
  </conditionalFormatting>
  <conditionalFormatting sqref="E10:F11 F9">
    <cfRule type="cellIs" dxfId="1503" priority="947" stopIfTrue="1" operator="lessThan">
      <formula>-0.1</formula>
    </cfRule>
  </conditionalFormatting>
  <conditionalFormatting sqref="E10:F11 F9">
    <cfRule type="cellIs" dxfId="1502" priority="946" stopIfTrue="1" operator="greaterThan">
      <formula xml:space="preserve"> 0.1</formula>
    </cfRule>
  </conditionalFormatting>
  <conditionalFormatting sqref="S6">
    <cfRule type="cellIs" dxfId="1501" priority="944" stopIfTrue="1" operator="lessThan">
      <formula>-0.2</formula>
    </cfRule>
    <cfRule type="cellIs" dxfId="1500" priority="945" stopIfTrue="1" operator="greaterThan">
      <formula>0.2</formula>
    </cfRule>
  </conditionalFormatting>
  <conditionalFormatting sqref="E6:F6">
    <cfRule type="cellIs" dxfId="1499" priority="942" stopIfTrue="1" operator="lessThan">
      <formula>-0.2</formula>
    </cfRule>
    <cfRule type="cellIs" dxfId="1498" priority="943" stopIfTrue="1" operator="greaterThan">
      <formula>0.2</formula>
    </cfRule>
  </conditionalFormatting>
  <conditionalFormatting sqref="O19:O20 O1 O4:O5 O103:O65531 O22:O23 O13:O16 O33:O36">
    <cfRule type="cellIs" dxfId="1497" priority="939" stopIfTrue="1" operator="lessThan">
      <formula>0</formula>
    </cfRule>
  </conditionalFormatting>
  <conditionalFormatting sqref="O94 O83 O36 O19:O20 O64:O65 O4:O5 O89:O90 O68">
    <cfRule type="cellIs" dxfId="1496" priority="940" stopIfTrue="1" operator="between">
      <formula>0.1</formula>
      <formula>1</formula>
    </cfRule>
    <cfRule type="cellIs" dxfId="1495" priority="941" stopIfTrue="1" operator="between">
      <formula>-1</formula>
      <formula>-0.1</formula>
    </cfRule>
  </conditionalFormatting>
  <conditionalFormatting sqref="O83 O89:O90 O92:O94">
    <cfRule type="cellIs" dxfId="1494" priority="937" stopIfTrue="1" operator="lessThan">
      <formula>-0.1</formula>
    </cfRule>
    <cfRule type="cellIs" dxfId="1493" priority="938" stopIfTrue="1" operator="greaterThan">
      <formula>0.1</formula>
    </cfRule>
  </conditionalFormatting>
  <conditionalFormatting sqref="O94 O36 O19:O20 O64:O65 O4:O5 O89:O90 O68">
    <cfRule type="cellIs" dxfId="1492" priority="933" stopIfTrue="1" operator="lessThan">
      <formula>-0.1</formula>
    </cfRule>
    <cfRule type="cellIs" dxfId="1491" priority="934" stopIfTrue="1" operator="greaterThan">
      <formula>0.1</formula>
    </cfRule>
    <cfRule type="cellIs" dxfId="1490" priority="935" stopIfTrue="1" operator="lessThan">
      <formula>-0.1</formula>
    </cfRule>
    <cfRule type="cellIs" dxfId="1489" priority="936" stopIfTrue="1" operator="greaterThan">
      <formula>0.1</formula>
    </cfRule>
  </conditionalFormatting>
  <conditionalFormatting sqref="O16">
    <cfRule type="cellIs" dxfId="1488" priority="931" stopIfTrue="1" operator="between">
      <formula>0.1</formula>
      <formula>1</formula>
    </cfRule>
    <cfRule type="cellIs" dxfId="1487" priority="932" stopIfTrue="1" operator="between">
      <formula>-1</formula>
      <formula>-0.1</formula>
    </cfRule>
  </conditionalFormatting>
  <conditionalFormatting sqref="O16">
    <cfRule type="cellIs" dxfId="1486" priority="927" stopIfTrue="1" operator="lessThan">
      <formula>-0.1</formula>
    </cfRule>
    <cfRule type="cellIs" dxfId="1485" priority="928" stopIfTrue="1" operator="greaterThan">
      <formula>0.1</formula>
    </cfRule>
    <cfRule type="cellIs" dxfId="1484" priority="929" stopIfTrue="1" operator="lessThan">
      <formula>-0.1</formula>
    </cfRule>
    <cfRule type="cellIs" dxfId="1483" priority="930" stopIfTrue="1" operator="greaterThan">
      <formula>0.1</formula>
    </cfRule>
  </conditionalFormatting>
  <conditionalFormatting sqref="O65 O68">
    <cfRule type="cellIs" dxfId="1482" priority="917" stopIfTrue="1" operator="between">
      <formula>0.1</formula>
      <formula>1</formula>
    </cfRule>
    <cfRule type="cellIs" dxfId="1481" priority="918" stopIfTrue="1" operator="between">
      <formula>-1</formula>
      <formula>-0.1</formula>
    </cfRule>
  </conditionalFormatting>
  <conditionalFormatting sqref="O65 O68">
    <cfRule type="cellIs" dxfId="1480" priority="913" stopIfTrue="1" operator="lessThan">
      <formula>-0.1</formula>
    </cfRule>
    <cfRule type="cellIs" dxfId="1479" priority="914" stopIfTrue="1" operator="greaterThan">
      <formula>0.1</formula>
    </cfRule>
    <cfRule type="cellIs" dxfId="1478" priority="915" stopIfTrue="1" operator="lessThan">
      <formula>-0.1</formula>
    </cfRule>
    <cfRule type="cellIs" dxfId="1477" priority="916" stopIfTrue="1" operator="greaterThan">
      <formula>0.1</formula>
    </cfRule>
  </conditionalFormatting>
  <conditionalFormatting sqref="O64">
    <cfRule type="cellIs" dxfId="1476" priority="911" stopIfTrue="1" operator="between">
      <formula>0.1</formula>
      <formula>1</formula>
    </cfRule>
    <cfRule type="cellIs" dxfId="1475" priority="912" stopIfTrue="1" operator="between">
      <formula>-1</formula>
      <formula>-0.1</formula>
    </cfRule>
  </conditionalFormatting>
  <conditionalFormatting sqref="O64">
    <cfRule type="cellIs" dxfId="1474" priority="907" stopIfTrue="1" operator="lessThan">
      <formula>-0.1</formula>
    </cfRule>
    <cfRule type="cellIs" dxfId="1473" priority="908" stopIfTrue="1" operator="greaterThan">
      <formula>0.1</formula>
    </cfRule>
    <cfRule type="cellIs" dxfId="1472" priority="909" stopIfTrue="1" operator="lessThan">
      <formula>-0.1</formula>
    </cfRule>
    <cfRule type="cellIs" dxfId="1471" priority="910" stopIfTrue="1" operator="greaterThan">
      <formula>0.1</formula>
    </cfRule>
  </conditionalFormatting>
  <conditionalFormatting sqref="O51">
    <cfRule type="cellIs" dxfId="1470" priority="905" stopIfTrue="1" operator="between">
      <formula>0.1</formula>
      <formula>1</formula>
    </cfRule>
    <cfRule type="cellIs" dxfId="1469" priority="906" stopIfTrue="1" operator="between">
      <formula>-1</formula>
      <formula>-0.1</formula>
    </cfRule>
  </conditionalFormatting>
  <conditionalFormatting sqref="O51">
    <cfRule type="cellIs" dxfId="1468" priority="901" stopIfTrue="1" operator="lessThan">
      <formula>-0.1</formula>
    </cfRule>
    <cfRule type="cellIs" dxfId="1467" priority="902" stopIfTrue="1" operator="greaterThan">
      <formula>0.1</formula>
    </cfRule>
    <cfRule type="cellIs" dxfId="1466" priority="903" stopIfTrue="1" operator="lessThan">
      <formula>-0.1</formula>
    </cfRule>
    <cfRule type="cellIs" dxfId="1465" priority="904" stopIfTrue="1" operator="greaterThan">
      <formula>0.1</formula>
    </cfRule>
  </conditionalFormatting>
  <conditionalFormatting sqref="O72">
    <cfRule type="cellIs" dxfId="1464" priority="899" stopIfTrue="1" operator="between">
      <formula>0.1</formula>
      <formula>1</formula>
    </cfRule>
    <cfRule type="cellIs" dxfId="1463" priority="900" stopIfTrue="1" operator="between">
      <formula>-1</formula>
      <formula>-0.1</formula>
    </cfRule>
  </conditionalFormatting>
  <conditionalFormatting sqref="O72">
    <cfRule type="cellIs" dxfId="1462" priority="895" stopIfTrue="1" operator="lessThan">
      <formula>-0.1</formula>
    </cfRule>
    <cfRule type="cellIs" dxfId="1461" priority="896" stopIfTrue="1" operator="greaterThan">
      <formula>0.1</formula>
    </cfRule>
    <cfRule type="cellIs" dxfId="1460" priority="897" stopIfTrue="1" operator="lessThan">
      <formula>-0.1</formula>
    </cfRule>
    <cfRule type="cellIs" dxfId="1459" priority="898" stopIfTrue="1" operator="greaterThan">
      <formula>0.1</formula>
    </cfRule>
  </conditionalFormatting>
  <conditionalFormatting sqref="O64:O65 O68">
    <cfRule type="cellIs" dxfId="1458" priority="893" stopIfTrue="1" operator="between">
      <formula>0.1</formula>
      <formula>1</formula>
    </cfRule>
    <cfRule type="cellIs" dxfId="1457" priority="894" stopIfTrue="1" operator="between">
      <formula>-1</formula>
      <formula>-0.1</formula>
    </cfRule>
  </conditionalFormatting>
  <conditionalFormatting sqref="O64:O65 O68">
    <cfRule type="cellIs" dxfId="1456" priority="889" stopIfTrue="1" operator="lessThan">
      <formula>-0.1</formula>
    </cfRule>
    <cfRule type="cellIs" dxfId="1455" priority="890" stopIfTrue="1" operator="greaterThan">
      <formula>0.1</formula>
    </cfRule>
    <cfRule type="cellIs" dxfId="1454" priority="891" stopIfTrue="1" operator="lessThan">
      <formula>-0.1</formula>
    </cfRule>
    <cfRule type="cellIs" dxfId="1453" priority="892" stopIfTrue="1" operator="greaterThan">
      <formula>0.1</formula>
    </cfRule>
  </conditionalFormatting>
  <conditionalFormatting sqref="O85">
    <cfRule type="cellIs" dxfId="1452" priority="883" stopIfTrue="1" operator="between">
      <formula>0.1</formula>
      <formula>1</formula>
    </cfRule>
    <cfRule type="cellIs" dxfId="1451" priority="884" stopIfTrue="1" operator="between">
      <formula>-1</formula>
      <formula>-0.1</formula>
    </cfRule>
  </conditionalFormatting>
  <conditionalFormatting sqref="O88">
    <cfRule type="cellIs" dxfId="1450" priority="881" stopIfTrue="1" operator="between">
      <formula>0.1</formula>
      <formula>1</formula>
    </cfRule>
    <cfRule type="cellIs" dxfId="1449" priority="882" stopIfTrue="1" operator="between">
      <formula>-1</formula>
      <formula>-0.1</formula>
    </cfRule>
  </conditionalFormatting>
  <conditionalFormatting sqref="O91">
    <cfRule type="cellIs" dxfId="1448" priority="879" stopIfTrue="1" operator="between">
      <formula>0.1</formula>
      <formula>1</formula>
    </cfRule>
    <cfRule type="cellIs" dxfId="1447" priority="880" stopIfTrue="1" operator="between">
      <formula>-1</formula>
      <formula>-0.1</formula>
    </cfRule>
  </conditionalFormatting>
  <conditionalFormatting sqref="O4:O5">
    <cfRule type="cellIs" dxfId="1446" priority="877" stopIfTrue="1" operator="between">
      <formula>0.1</formula>
      <formula>1</formula>
    </cfRule>
    <cfRule type="cellIs" dxfId="1445" priority="878" stopIfTrue="1" operator="between">
      <formula>-1</formula>
      <formula>-0.1</formula>
    </cfRule>
  </conditionalFormatting>
  <conditionalFormatting sqref="O4:O5">
    <cfRule type="cellIs" dxfId="1444" priority="873" stopIfTrue="1" operator="lessThan">
      <formula>-0.1</formula>
    </cfRule>
    <cfRule type="cellIs" dxfId="1443" priority="874" stopIfTrue="1" operator="greaterThan">
      <formula>0.1</formula>
    </cfRule>
    <cfRule type="cellIs" dxfId="1442" priority="875" stopIfTrue="1" operator="lessThan">
      <formula>-0.1</formula>
    </cfRule>
    <cfRule type="cellIs" dxfId="1441" priority="876" stopIfTrue="1" operator="greaterThan">
      <formula>0.1</formula>
    </cfRule>
  </conditionalFormatting>
  <conditionalFormatting sqref="O84">
    <cfRule type="cellIs" dxfId="1440" priority="833" stopIfTrue="1" operator="lessThan">
      <formula>-0.1</formula>
    </cfRule>
    <cfRule type="cellIs" dxfId="1439" priority="834" stopIfTrue="1" operator="greaterThan">
      <formula>0.1</formula>
    </cfRule>
    <cfRule type="cellIs" dxfId="1438" priority="835" stopIfTrue="1" operator="lessThan">
      <formula>-0.1</formula>
    </cfRule>
    <cfRule type="cellIs" dxfId="1437" priority="836" stopIfTrue="1" operator="greaterThan">
      <formula>0.1</formula>
    </cfRule>
  </conditionalFormatting>
  <conditionalFormatting sqref="O84">
    <cfRule type="cellIs" dxfId="1436" priority="831" stopIfTrue="1" operator="between">
      <formula>0.1</formula>
      <formula>1</formula>
    </cfRule>
    <cfRule type="cellIs" dxfId="1435" priority="832" stopIfTrue="1" operator="between">
      <formula>-1</formula>
      <formula>-0.1</formula>
    </cfRule>
  </conditionalFormatting>
  <conditionalFormatting sqref="O63">
    <cfRule type="cellIs" dxfId="1434" priority="853" stopIfTrue="1" operator="between">
      <formula>0.1</formula>
      <formula>1</formula>
    </cfRule>
    <cfRule type="cellIs" dxfId="1433" priority="854" stopIfTrue="1" operator="between">
      <formula>-1</formula>
      <formula>-0.1</formula>
    </cfRule>
  </conditionalFormatting>
  <conditionalFormatting sqref="O63">
    <cfRule type="cellIs" dxfId="1432" priority="849" stopIfTrue="1" operator="lessThan">
      <formula>-0.1</formula>
    </cfRule>
    <cfRule type="cellIs" dxfId="1431" priority="850" stopIfTrue="1" operator="greaterThan">
      <formula>0.1</formula>
    </cfRule>
    <cfRule type="cellIs" dxfId="1430" priority="851" stopIfTrue="1" operator="lessThan">
      <formula>-0.1</formula>
    </cfRule>
    <cfRule type="cellIs" dxfId="1429" priority="852" stopIfTrue="1" operator="greaterThan">
      <formula>0.1</formula>
    </cfRule>
  </conditionalFormatting>
  <conditionalFormatting sqref="O73">
    <cfRule type="cellIs" dxfId="1428" priority="845" stopIfTrue="1" operator="between">
      <formula>0.1</formula>
      <formula>1</formula>
    </cfRule>
    <cfRule type="cellIs" dxfId="1427" priority="846" stopIfTrue="1" operator="between">
      <formula>-1</formula>
      <formula>-0.1</formula>
    </cfRule>
  </conditionalFormatting>
  <conditionalFormatting sqref="O73">
    <cfRule type="cellIs" dxfId="1426" priority="841" stopIfTrue="1" operator="lessThan">
      <formula>-0.1</formula>
    </cfRule>
    <cfRule type="cellIs" dxfId="1425" priority="842" stopIfTrue="1" operator="greaterThan">
      <formula>0.1</formula>
    </cfRule>
    <cfRule type="cellIs" dxfId="1424" priority="843" stopIfTrue="1" operator="lessThan">
      <formula>-0.1</formula>
    </cfRule>
    <cfRule type="cellIs" dxfId="1423" priority="844" stopIfTrue="1" operator="greaterThan">
      <formula>0.1</formula>
    </cfRule>
  </conditionalFormatting>
  <conditionalFormatting sqref="O73">
    <cfRule type="cellIs" dxfId="1422" priority="839" stopIfTrue="1" operator="between">
      <formula>0.1</formula>
      <formula>1</formula>
    </cfRule>
    <cfRule type="cellIs" dxfId="1421" priority="840" stopIfTrue="1" operator="between">
      <formula>-1</formula>
      <formula>-0.1</formula>
    </cfRule>
  </conditionalFormatting>
  <conditionalFormatting sqref="O29:O31">
    <cfRule type="cellIs" dxfId="1420" priority="822" stopIfTrue="1" operator="lessThan">
      <formula>0</formula>
    </cfRule>
  </conditionalFormatting>
  <conditionalFormatting sqref="O29:O31">
    <cfRule type="cellIs" dxfId="1419" priority="820" stopIfTrue="1" operator="between">
      <formula>0.1</formula>
      <formula>1</formula>
    </cfRule>
    <cfRule type="cellIs" dxfId="1418" priority="821" stopIfTrue="1" operator="between">
      <formula>-1</formula>
      <formula>-0.1</formula>
    </cfRule>
  </conditionalFormatting>
  <conditionalFormatting sqref="O29:O31">
    <cfRule type="cellIs" dxfId="1417" priority="816" stopIfTrue="1" operator="lessThan">
      <formula>-0.1</formula>
    </cfRule>
    <cfRule type="cellIs" dxfId="1416" priority="817" stopIfTrue="1" operator="greaterThan">
      <formula>0.1</formula>
    </cfRule>
    <cfRule type="cellIs" dxfId="1415" priority="818" stopIfTrue="1" operator="lessThan">
      <formula>-0.1</formula>
    </cfRule>
    <cfRule type="cellIs" dxfId="1414" priority="819" stopIfTrue="1" operator="greaterThan">
      <formula>0.1</formula>
    </cfRule>
  </conditionalFormatting>
  <conditionalFormatting sqref="O50:O51">
    <cfRule type="cellIs" dxfId="1413" priority="812" stopIfTrue="1" operator="lessThan">
      <formula>-0.1</formula>
    </cfRule>
    <cfRule type="cellIs" dxfId="1412" priority="813" stopIfTrue="1" operator="greaterThan">
      <formula>0.1</formula>
    </cfRule>
    <cfRule type="cellIs" dxfId="1411" priority="814" stopIfTrue="1" operator="lessThan">
      <formula>-0.1</formula>
    </cfRule>
    <cfRule type="cellIs" dxfId="1410" priority="815" stopIfTrue="1" operator="greaterThan">
      <formula>0.1</formula>
    </cfRule>
  </conditionalFormatting>
  <conditionalFormatting sqref="O50:O51">
    <cfRule type="cellIs" dxfId="1409" priority="804" stopIfTrue="1" operator="between">
      <formula>0.1</formula>
      <formula>1</formula>
    </cfRule>
    <cfRule type="cellIs" dxfId="1408" priority="805" stopIfTrue="1" operator="between">
      <formula>-1</formula>
      <formula>-0.1</formula>
    </cfRule>
  </conditionalFormatting>
  <conditionalFormatting sqref="O50:O51">
    <cfRule type="cellIs" dxfId="1407" priority="800" stopIfTrue="1" operator="lessThan">
      <formula>-0.1</formula>
    </cfRule>
    <cfRule type="cellIs" dxfId="1406" priority="801" stopIfTrue="1" operator="greaterThan">
      <formula>0.1</formula>
    </cfRule>
    <cfRule type="cellIs" dxfId="1405" priority="802" stopIfTrue="1" operator="lessThan">
      <formula>-0.1</formula>
    </cfRule>
    <cfRule type="cellIs" dxfId="1404" priority="803" stopIfTrue="1" operator="greaterThan">
      <formula>0.1</formula>
    </cfRule>
  </conditionalFormatting>
  <conditionalFormatting sqref="O46">
    <cfRule type="cellIs" dxfId="1403" priority="798" stopIfTrue="1" operator="between">
      <formula>0.1</formula>
      <formula>1</formula>
    </cfRule>
    <cfRule type="cellIs" dxfId="1402" priority="799" stopIfTrue="1" operator="between">
      <formula>-1</formula>
      <formula>-0.1</formula>
    </cfRule>
  </conditionalFormatting>
  <conditionalFormatting sqref="O46">
    <cfRule type="cellIs" dxfId="1401" priority="794" stopIfTrue="1" operator="lessThan">
      <formula>-0.1</formula>
    </cfRule>
    <cfRule type="cellIs" dxfId="1400" priority="795" stopIfTrue="1" operator="greaterThan">
      <formula>0.1</formula>
    </cfRule>
    <cfRule type="cellIs" dxfId="1399" priority="796" stopIfTrue="1" operator="lessThan">
      <formula>-0.1</formula>
    </cfRule>
    <cfRule type="cellIs" dxfId="1398" priority="797" stopIfTrue="1" operator="greaterThan">
      <formula>0.1</formula>
    </cfRule>
  </conditionalFormatting>
  <conditionalFormatting sqref="O50:O51">
    <cfRule type="cellIs" dxfId="1397" priority="810" stopIfTrue="1" operator="between">
      <formula>0.1</formula>
      <formula>1</formula>
    </cfRule>
    <cfRule type="cellIs" dxfId="1396" priority="811" stopIfTrue="1" operator="between">
      <formula>-1</formula>
      <formula>-0.1</formula>
    </cfRule>
  </conditionalFormatting>
  <conditionalFormatting sqref="O50:O51">
    <cfRule type="cellIs" dxfId="1395" priority="806" stopIfTrue="1" operator="lessThan">
      <formula>-0.1</formula>
    </cfRule>
    <cfRule type="cellIs" dxfId="1394" priority="807" stopIfTrue="1" operator="greaterThan">
      <formula>0.1</formula>
    </cfRule>
    <cfRule type="cellIs" dxfId="1393" priority="808" stopIfTrue="1" operator="lessThan">
      <formula>-0.1</formula>
    </cfRule>
    <cfRule type="cellIs" dxfId="1392" priority="809" stopIfTrue="1" operator="greaterThan">
      <formula>0.1</formula>
    </cfRule>
  </conditionalFormatting>
  <conditionalFormatting sqref="O50">
    <cfRule type="cellIs" dxfId="1391" priority="792" stopIfTrue="1" operator="between">
      <formula>0.1</formula>
      <formula>1</formula>
    </cfRule>
    <cfRule type="cellIs" dxfId="1390" priority="793" stopIfTrue="1" operator="between">
      <formula>-1</formula>
      <formula>-0.1</formula>
    </cfRule>
  </conditionalFormatting>
  <conditionalFormatting sqref="O43">
    <cfRule type="cellIs" dxfId="1389" priority="788" stopIfTrue="1" operator="between">
      <formula>0.1</formula>
      <formula>1</formula>
    </cfRule>
    <cfRule type="cellIs" dxfId="1388" priority="789" stopIfTrue="1" operator="between">
      <formula>-1</formula>
      <formula>-0.1</formula>
    </cfRule>
  </conditionalFormatting>
  <conditionalFormatting sqref="O38">
    <cfRule type="cellIs" dxfId="1387" priority="786" stopIfTrue="1" operator="between">
      <formula>0.1</formula>
      <formula>1</formula>
    </cfRule>
    <cfRule type="cellIs" dxfId="1386" priority="787" stopIfTrue="1" operator="between">
      <formula>-1</formula>
      <formula>-0.1</formula>
    </cfRule>
  </conditionalFormatting>
  <conditionalFormatting sqref="O32">
    <cfRule type="cellIs" dxfId="1385" priority="784" stopIfTrue="1" operator="between">
      <formula>0.1</formula>
      <formula>1</formula>
    </cfRule>
    <cfRule type="cellIs" dxfId="1384" priority="785" stopIfTrue="1" operator="between">
      <formula>-1</formula>
      <formula>-0.1</formula>
    </cfRule>
  </conditionalFormatting>
  <conditionalFormatting sqref="O28">
    <cfRule type="cellIs" dxfId="1383" priority="782" stopIfTrue="1" operator="between">
      <formula>0.1</formula>
      <formula>1</formula>
    </cfRule>
    <cfRule type="cellIs" dxfId="1382" priority="783" stopIfTrue="1" operator="between">
      <formula>-1</formula>
      <formula>-0.1</formula>
    </cfRule>
  </conditionalFormatting>
  <conditionalFormatting sqref="O21">
    <cfRule type="cellIs" dxfId="1381" priority="780" stopIfTrue="1" operator="between">
      <formula>0.1</formula>
      <formula>1</formula>
    </cfRule>
    <cfRule type="cellIs" dxfId="1380" priority="781" stopIfTrue="1" operator="between">
      <formula>-1</formula>
      <formula>-0.1</formula>
    </cfRule>
  </conditionalFormatting>
  <conditionalFormatting sqref="O12">
    <cfRule type="cellIs" dxfId="1379" priority="776" stopIfTrue="1" operator="between">
      <formula>0.1</formula>
      <formula>1</formula>
    </cfRule>
    <cfRule type="cellIs" dxfId="1378" priority="777" stopIfTrue="1" operator="between">
      <formula>-1</formula>
      <formula>-0.1</formula>
    </cfRule>
  </conditionalFormatting>
  <conditionalFormatting sqref="O3">
    <cfRule type="cellIs" dxfId="1377" priority="774" stopIfTrue="1" operator="between">
      <formula>0.1</formula>
      <formula>1</formula>
    </cfRule>
    <cfRule type="cellIs" dxfId="1376" priority="775" stopIfTrue="1" operator="between">
      <formula>-1</formula>
      <formula>-0.1</formula>
    </cfRule>
  </conditionalFormatting>
  <conditionalFormatting sqref="O9:O11">
    <cfRule type="cellIs" dxfId="1375" priority="771" stopIfTrue="1" operator="lessThan">
      <formula>0</formula>
    </cfRule>
  </conditionalFormatting>
  <conditionalFormatting sqref="O9:O11">
    <cfRule type="cellIs" dxfId="1374" priority="772" stopIfTrue="1" operator="between">
      <formula>0.1</formula>
      <formula>1</formula>
    </cfRule>
    <cfRule type="cellIs" dxfId="1373" priority="773" stopIfTrue="1" operator="between">
      <formula>-1</formula>
      <formula>-0.1</formula>
    </cfRule>
  </conditionalFormatting>
  <conditionalFormatting sqref="O9:O11">
    <cfRule type="cellIs" dxfId="1372" priority="767" stopIfTrue="1" operator="lessThan">
      <formula>-0.1</formula>
    </cfRule>
    <cfRule type="cellIs" dxfId="1371" priority="768" stopIfTrue="1" operator="greaterThan">
      <formula>0.1</formula>
    </cfRule>
    <cfRule type="cellIs" dxfId="1370" priority="769" stopIfTrue="1" operator="lessThan">
      <formula>-0.1</formula>
    </cfRule>
    <cfRule type="cellIs" dxfId="1369" priority="770" stopIfTrue="1" operator="greaterThan">
      <formula>0.1</formula>
    </cfRule>
  </conditionalFormatting>
  <conditionalFormatting sqref="O9:O11">
    <cfRule type="cellIs" dxfId="1368" priority="765" stopIfTrue="1" operator="between">
      <formula>0.1</formula>
      <formula>1</formula>
    </cfRule>
    <cfRule type="cellIs" dxfId="1367" priority="766" stopIfTrue="1" operator="between">
      <formula>-1</formula>
      <formula>-0.1</formula>
    </cfRule>
  </conditionalFormatting>
  <conditionalFormatting sqref="O9:O11">
    <cfRule type="cellIs" dxfId="1366" priority="761" stopIfTrue="1" operator="lessThan">
      <formula>-0.1</formula>
    </cfRule>
    <cfRule type="cellIs" dxfId="1365" priority="762" stopIfTrue="1" operator="greaterThan">
      <formula>0.1</formula>
    </cfRule>
    <cfRule type="cellIs" dxfId="1364" priority="763" stopIfTrue="1" operator="lessThan">
      <formula>-0.1</formula>
    </cfRule>
    <cfRule type="cellIs" dxfId="1363" priority="764" stopIfTrue="1" operator="greaterThan">
      <formula>0.1</formula>
    </cfRule>
  </conditionalFormatting>
  <conditionalFormatting sqref="O6">
    <cfRule type="cellIs" dxfId="1362" priority="759" stopIfTrue="1" operator="between">
      <formula>0.1</formula>
      <formula>1</formula>
    </cfRule>
    <cfRule type="cellIs" dxfId="1361" priority="760" stopIfTrue="1" operator="between">
      <formula>-1</formula>
      <formula>-0.1</formula>
    </cfRule>
  </conditionalFormatting>
  <conditionalFormatting sqref="E27:F27 E39:F39 E41:F42">
    <cfRule type="cellIs" dxfId="1360" priority="758" stopIfTrue="1" operator="lessThan">
      <formula>-0.1</formula>
    </cfRule>
  </conditionalFormatting>
  <conditionalFormatting sqref="E27:F27 E39:F39 E41:F42">
    <cfRule type="cellIs" dxfId="1359" priority="757" stopIfTrue="1" operator="greaterThan">
      <formula xml:space="preserve"> 0.1</formula>
    </cfRule>
  </conditionalFormatting>
  <conditionalFormatting sqref="T27 T39 T41:T42">
    <cfRule type="cellIs" dxfId="1358" priority="755" stopIfTrue="1" operator="lessThan">
      <formula>-0.2</formula>
    </cfRule>
    <cfRule type="cellIs" dxfId="1357" priority="756" stopIfTrue="1" operator="greaterThan">
      <formula>0.2</formula>
    </cfRule>
  </conditionalFormatting>
  <conditionalFormatting sqref="F27 F39 F41:F42">
    <cfRule type="cellIs" dxfId="1356" priority="753" stopIfTrue="1" operator="lessThan">
      <formula>-0.2</formula>
    </cfRule>
    <cfRule type="cellIs" dxfId="1355" priority="754" stopIfTrue="1" operator="greaterThan">
      <formula>0.2</formula>
    </cfRule>
  </conditionalFormatting>
  <conditionalFormatting sqref="S24">
    <cfRule type="cellIs" dxfId="1354" priority="751" stopIfTrue="1" operator="lessThan">
      <formula>-0.2</formula>
    </cfRule>
    <cfRule type="cellIs" dxfId="1353" priority="752" stopIfTrue="1" operator="greaterThan">
      <formula>0.2</formula>
    </cfRule>
  </conditionalFormatting>
  <conditionalFormatting sqref="E24:F24">
    <cfRule type="cellIs" dxfId="1352" priority="749" stopIfTrue="1" operator="lessThan">
      <formula>-0.2</formula>
    </cfRule>
    <cfRule type="cellIs" dxfId="1351" priority="750" stopIfTrue="1" operator="greaterThan">
      <formula>0.2</formula>
    </cfRule>
  </conditionalFormatting>
  <conditionalFormatting sqref="O27 O39 O41:O42">
    <cfRule type="cellIs" dxfId="1350" priority="748" stopIfTrue="1" operator="lessThan">
      <formula>0</formula>
    </cfRule>
  </conditionalFormatting>
  <conditionalFormatting sqref="O27 O39 O41:O42">
    <cfRule type="cellIs" dxfId="1349" priority="746" stopIfTrue="1" operator="between">
      <formula>0.1</formula>
      <formula>1</formula>
    </cfRule>
    <cfRule type="cellIs" dxfId="1348" priority="747" stopIfTrue="1" operator="between">
      <formula>-1</formula>
      <formula>-0.1</formula>
    </cfRule>
  </conditionalFormatting>
  <conditionalFormatting sqref="O27 O39 O41:O42">
    <cfRule type="cellIs" dxfId="1347" priority="742" stopIfTrue="1" operator="lessThan">
      <formula>-0.1</formula>
    </cfRule>
    <cfRule type="cellIs" dxfId="1346" priority="743" stopIfTrue="1" operator="greaterThan">
      <formula>0.1</formula>
    </cfRule>
    <cfRule type="cellIs" dxfId="1345" priority="744" stopIfTrue="1" operator="lessThan">
      <formula>-0.1</formula>
    </cfRule>
    <cfRule type="cellIs" dxfId="1344" priority="745" stopIfTrue="1" operator="greaterThan">
      <formula>0.1</formula>
    </cfRule>
  </conditionalFormatting>
  <conditionalFormatting sqref="O24">
    <cfRule type="cellIs" dxfId="1343" priority="740" stopIfTrue="1" operator="between">
      <formula>0.1</formula>
      <formula>1</formula>
    </cfRule>
    <cfRule type="cellIs" dxfId="1342" priority="741" stopIfTrue="1" operator="between">
      <formula>-1</formula>
      <formula>-0.1</formula>
    </cfRule>
  </conditionalFormatting>
  <conditionalFormatting sqref="E49:F49">
    <cfRule type="cellIs" dxfId="1341" priority="737" stopIfTrue="1" operator="lessThan">
      <formula>-0.1</formula>
    </cfRule>
  </conditionalFormatting>
  <conditionalFormatting sqref="E49:F49">
    <cfRule type="cellIs" dxfId="1340" priority="736" stopIfTrue="1" operator="greaterThan">
      <formula xml:space="preserve"> 0.1</formula>
    </cfRule>
  </conditionalFormatting>
  <conditionalFormatting sqref="S49">
    <cfRule type="cellIs" dxfId="1339" priority="738" stopIfTrue="1" operator="between">
      <formula>0.2</formula>
      <formula>1</formula>
    </cfRule>
    <cfRule type="cellIs" dxfId="1338" priority="739" stopIfTrue="1" operator="between">
      <formula>-1</formula>
      <formula>-0.2</formula>
    </cfRule>
  </conditionalFormatting>
  <conditionalFormatting sqref="T49">
    <cfRule type="cellIs" dxfId="1337" priority="734" stopIfTrue="1" operator="lessThan">
      <formula>-0.2</formula>
    </cfRule>
    <cfRule type="cellIs" dxfId="1336" priority="735" stopIfTrue="1" operator="greaterThan">
      <formula>0.2</formula>
    </cfRule>
  </conditionalFormatting>
  <conditionalFormatting sqref="F49">
    <cfRule type="cellIs" dxfId="1335" priority="732" stopIfTrue="1" operator="lessThan">
      <formula>-0.2</formula>
    </cfRule>
    <cfRule type="cellIs" dxfId="1334" priority="733" stopIfTrue="1" operator="greaterThan">
      <formula>0.2</formula>
    </cfRule>
  </conditionalFormatting>
  <conditionalFormatting sqref="E49:F49">
    <cfRule type="cellIs" dxfId="1333" priority="731" stopIfTrue="1" operator="lessThan">
      <formula>-0.1</formula>
    </cfRule>
  </conditionalFormatting>
  <conditionalFormatting sqref="E49:F49">
    <cfRule type="cellIs" dxfId="1332" priority="730" stopIfTrue="1" operator="greaterThan">
      <formula xml:space="preserve"> 0.1</formula>
    </cfRule>
  </conditionalFormatting>
  <conditionalFormatting sqref="S49">
    <cfRule type="cellIs" dxfId="1331" priority="728" stopIfTrue="1" operator="between">
      <formula>0.2</formula>
      <formula>1</formula>
    </cfRule>
    <cfRule type="cellIs" dxfId="1330" priority="729" stopIfTrue="1" operator="between">
      <formula>-1</formula>
      <formula>-0.2</formula>
    </cfRule>
  </conditionalFormatting>
  <conditionalFormatting sqref="E49:F49">
    <cfRule type="cellIs" dxfId="1329" priority="727" stopIfTrue="1" operator="lessThan">
      <formula>-0.1</formula>
    </cfRule>
  </conditionalFormatting>
  <conditionalFormatting sqref="E49:F49">
    <cfRule type="cellIs" dxfId="1328" priority="726" stopIfTrue="1" operator="greaterThan">
      <formula xml:space="preserve"> 0.1</formula>
    </cfRule>
  </conditionalFormatting>
  <conditionalFormatting sqref="E48:F49">
    <cfRule type="cellIs" dxfId="1327" priority="725" stopIfTrue="1" operator="lessThan">
      <formula>-0.1</formula>
    </cfRule>
  </conditionalFormatting>
  <conditionalFormatting sqref="E48:F49">
    <cfRule type="cellIs" dxfId="1326" priority="724" stopIfTrue="1" operator="greaterThan">
      <formula xml:space="preserve"> 0.1</formula>
    </cfRule>
  </conditionalFormatting>
  <conditionalFormatting sqref="T48:T49">
    <cfRule type="cellIs" dxfId="1325" priority="718" stopIfTrue="1" operator="lessThan">
      <formula>-0.2</formula>
    </cfRule>
    <cfRule type="cellIs" dxfId="1324" priority="719" stopIfTrue="1" operator="greaterThan">
      <formula>0.2</formula>
    </cfRule>
  </conditionalFormatting>
  <conditionalFormatting sqref="F48:F49">
    <cfRule type="cellIs" dxfId="1323" priority="716" stopIfTrue="1" operator="lessThan">
      <formula>-0.2</formula>
    </cfRule>
    <cfRule type="cellIs" dxfId="1322" priority="717" stopIfTrue="1" operator="greaterThan">
      <formula>0.2</formula>
    </cfRule>
  </conditionalFormatting>
  <conditionalFormatting sqref="E48:F49">
    <cfRule type="cellIs" dxfId="1321" priority="715" stopIfTrue="1" operator="lessThan">
      <formula>-0.1</formula>
    </cfRule>
  </conditionalFormatting>
  <conditionalFormatting sqref="E48:F49">
    <cfRule type="cellIs" dxfId="1320" priority="714" stopIfTrue="1" operator="greaterThan">
      <formula xml:space="preserve"> 0.1</formula>
    </cfRule>
  </conditionalFormatting>
  <conditionalFormatting sqref="S48:S49">
    <cfRule type="cellIs" dxfId="1319" priority="722" stopIfTrue="1" operator="between">
      <formula>0.2</formula>
      <formula>1</formula>
    </cfRule>
    <cfRule type="cellIs" dxfId="1318" priority="723" stopIfTrue="1" operator="between">
      <formula>-1</formula>
      <formula>-0.2</formula>
    </cfRule>
  </conditionalFormatting>
  <conditionalFormatting sqref="E48:F49">
    <cfRule type="cellIs" dxfId="1317" priority="721" stopIfTrue="1" operator="lessThan">
      <formula>-0.1</formula>
    </cfRule>
  </conditionalFormatting>
  <conditionalFormatting sqref="E48:F49">
    <cfRule type="cellIs" dxfId="1316" priority="720" stopIfTrue="1" operator="greaterThan">
      <formula xml:space="preserve"> 0.1</formula>
    </cfRule>
  </conditionalFormatting>
  <conditionalFormatting sqref="S48">
    <cfRule type="cellIs" dxfId="1315" priority="712" stopIfTrue="1" operator="lessThan">
      <formula>-0.2</formula>
    </cfRule>
    <cfRule type="cellIs" dxfId="1314" priority="713" stopIfTrue="1" operator="greaterThan">
      <formula>0.2</formula>
    </cfRule>
  </conditionalFormatting>
  <conditionalFormatting sqref="E48:F48">
    <cfRule type="cellIs" dxfId="1313" priority="710" stopIfTrue="1" operator="lessThan">
      <formula>-0.2</formula>
    </cfRule>
    <cfRule type="cellIs" dxfId="1312" priority="711" stopIfTrue="1" operator="greaterThan">
      <formula>0.2</formula>
    </cfRule>
  </conditionalFormatting>
  <conditionalFormatting sqref="O49">
    <cfRule type="cellIs" dxfId="1311" priority="708" stopIfTrue="1" operator="between">
      <formula>0.1</formula>
      <formula>1</formula>
    </cfRule>
    <cfRule type="cellIs" dxfId="1310" priority="709" stopIfTrue="1" operator="between">
      <formula>-1</formula>
      <formula>-0.1</formula>
    </cfRule>
  </conditionalFormatting>
  <conditionalFormatting sqref="O49">
    <cfRule type="cellIs" dxfId="1309" priority="704" stopIfTrue="1" operator="lessThan">
      <formula>-0.1</formula>
    </cfRule>
    <cfRule type="cellIs" dxfId="1308" priority="705" stopIfTrue="1" operator="greaterThan">
      <formula>0.1</formula>
    </cfRule>
    <cfRule type="cellIs" dxfId="1307" priority="706" stopIfTrue="1" operator="lessThan">
      <formula>-0.1</formula>
    </cfRule>
    <cfRule type="cellIs" dxfId="1306" priority="707" stopIfTrue="1" operator="greaterThan">
      <formula>0.1</formula>
    </cfRule>
  </conditionalFormatting>
  <conditionalFormatting sqref="O49">
    <cfRule type="cellIs" dxfId="1305" priority="702" stopIfTrue="1" operator="between">
      <formula>0.1</formula>
      <formula>1</formula>
    </cfRule>
    <cfRule type="cellIs" dxfId="1304" priority="703" stopIfTrue="1" operator="between">
      <formula>-1</formula>
      <formula>-0.1</formula>
    </cfRule>
  </conditionalFormatting>
  <conditionalFormatting sqref="O49">
    <cfRule type="cellIs" dxfId="1303" priority="698" stopIfTrue="1" operator="lessThan">
      <formula>-0.1</formula>
    </cfRule>
    <cfRule type="cellIs" dxfId="1302" priority="699" stopIfTrue="1" operator="greaterThan">
      <formula>0.1</formula>
    </cfRule>
    <cfRule type="cellIs" dxfId="1301" priority="700" stopIfTrue="1" operator="lessThan">
      <formula>-0.1</formula>
    </cfRule>
    <cfRule type="cellIs" dxfId="1300" priority="701" stopIfTrue="1" operator="greaterThan">
      <formula>0.1</formula>
    </cfRule>
  </conditionalFormatting>
  <conditionalFormatting sqref="O49">
    <cfRule type="cellIs" dxfId="1299" priority="696" stopIfTrue="1" operator="between">
      <formula>0.1</formula>
      <formula>1</formula>
    </cfRule>
    <cfRule type="cellIs" dxfId="1298" priority="697" stopIfTrue="1" operator="between">
      <formula>-1</formula>
      <formula>-0.1</formula>
    </cfRule>
  </conditionalFormatting>
  <conditionalFormatting sqref="O49">
    <cfRule type="cellIs" dxfId="1297" priority="692" stopIfTrue="1" operator="lessThan">
      <formula>-0.1</formula>
    </cfRule>
    <cfRule type="cellIs" dxfId="1296" priority="693" stopIfTrue="1" operator="greaterThan">
      <formula>0.1</formula>
    </cfRule>
    <cfRule type="cellIs" dxfId="1295" priority="694" stopIfTrue="1" operator="lessThan">
      <formula>-0.1</formula>
    </cfRule>
    <cfRule type="cellIs" dxfId="1294" priority="695" stopIfTrue="1" operator="greaterThan">
      <formula>0.1</formula>
    </cfRule>
  </conditionalFormatting>
  <conditionalFormatting sqref="O48:O49">
    <cfRule type="cellIs" dxfId="1293" priority="688" stopIfTrue="1" operator="lessThan">
      <formula>-0.1</formula>
    </cfRule>
    <cfRule type="cellIs" dxfId="1292" priority="689" stopIfTrue="1" operator="greaterThan">
      <formula>0.1</formula>
    </cfRule>
    <cfRule type="cellIs" dxfId="1291" priority="690" stopIfTrue="1" operator="lessThan">
      <formula>-0.1</formula>
    </cfRule>
    <cfRule type="cellIs" dxfId="1290" priority="691" stopIfTrue="1" operator="greaterThan">
      <formula>0.1</formula>
    </cfRule>
  </conditionalFormatting>
  <conditionalFormatting sqref="O48:O49">
    <cfRule type="cellIs" dxfId="1289" priority="680" stopIfTrue="1" operator="between">
      <formula>0.1</formula>
      <formula>1</formula>
    </cfRule>
    <cfRule type="cellIs" dxfId="1288" priority="681" stopIfTrue="1" operator="between">
      <formula>-1</formula>
      <formula>-0.1</formula>
    </cfRule>
  </conditionalFormatting>
  <conditionalFormatting sqref="O48:O49">
    <cfRule type="cellIs" dxfId="1287" priority="676" stopIfTrue="1" operator="lessThan">
      <formula>-0.1</formula>
    </cfRule>
    <cfRule type="cellIs" dxfId="1286" priority="677" stopIfTrue="1" operator="greaterThan">
      <formula>0.1</formula>
    </cfRule>
    <cfRule type="cellIs" dxfId="1285" priority="678" stopIfTrue="1" operator="lessThan">
      <formula>-0.1</formula>
    </cfRule>
    <cfRule type="cellIs" dxfId="1284" priority="679" stopIfTrue="1" operator="greaterThan">
      <formula>0.1</formula>
    </cfRule>
  </conditionalFormatting>
  <conditionalFormatting sqref="O48:O49">
    <cfRule type="cellIs" dxfId="1283" priority="686" stopIfTrue="1" operator="between">
      <formula>0.1</formula>
      <formula>1</formula>
    </cfRule>
    <cfRule type="cellIs" dxfId="1282" priority="687" stopIfTrue="1" operator="between">
      <formula>-1</formula>
      <formula>-0.1</formula>
    </cfRule>
  </conditionalFormatting>
  <conditionalFormatting sqref="O48:O49">
    <cfRule type="cellIs" dxfId="1281" priority="682" stopIfTrue="1" operator="lessThan">
      <formula>-0.1</formula>
    </cfRule>
    <cfRule type="cellIs" dxfId="1280" priority="683" stopIfTrue="1" operator="greaterThan">
      <formula>0.1</formula>
    </cfRule>
    <cfRule type="cellIs" dxfId="1279" priority="684" stopIfTrue="1" operator="lessThan">
      <formula>-0.1</formula>
    </cfRule>
    <cfRule type="cellIs" dxfId="1278" priority="685" stopIfTrue="1" operator="greaterThan">
      <formula>0.1</formula>
    </cfRule>
  </conditionalFormatting>
  <conditionalFormatting sqref="O48">
    <cfRule type="cellIs" dxfId="1277" priority="674" stopIfTrue="1" operator="between">
      <formula>0.1</formula>
      <formula>1</formula>
    </cfRule>
    <cfRule type="cellIs" dxfId="1276" priority="675" stopIfTrue="1" operator="between">
      <formula>-1</formula>
      <formula>-0.1</formula>
    </cfRule>
  </conditionalFormatting>
  <conditionalFormatting sqref="J51:J52">
    <cfRule type="cellIs" dxfId="1275" priority="673" stopIfTrue="1" operator="lessThan">
      <formula>-0.1</formula>
    </cfRule>
  </conditionalFormatting>
  <conditionalFormatting sqref="J51:J52">
    <cfRule type="cellIs" dxfId="1274" priority="672" stopIfTrue="1" operator="greaterThan">
      <formula xml:space="preserve"> 0.1</formula>
    </cfRule>
  </conditionalFormatting>
  <conditionalFormatting sqref="J96 J94 J89:J90 J19:J20 J64:J65 J29:J31 J4:J5 J68">
    <cfRule type="cellIs" dxfId="1273" priority="669" stopIfTrue="1" operator="lessThan">
      <formula>-0.1</formula>
    </cfRule>
  </conditionalFormatting>
  <conditionalFormatting sqref="J96 J94 J89:J90 J19:J20 J64:J65 J29:J31 J4:J5 J68">
    <cfRule type="cellIs" dxfId="1272" priority="668" stopIfTrue="1" operator="greaterThan">
      <formula xml:space="preserve"> 0.1</formula>
    </cfRule>
  </conditionalFormatting>
  <conditionalFormatting sqref="J65 J68">
    <cfRule type="cellIs" dxfId="1271" priority="667" stopIfTrue="1" operator="lessThan">
      <formula>-0.1</formula>
    </cfRule>
  </conditionalFormatting>
  <conditionalFormatting sqref="J65 J68">
    <cfRule type="cellIs" dxfId="1270" priority="666" stopIfTrue="1" operator="greaterThan">
      <formula xml:space="preserve"> 0.1</formula>
    </cfRule>
  </conditionalFormatting>
  <conditionalFormatting sqref="J64">
    <cfRule type="cellIs" dxfId="1269" priority="665" stopIfTrue="1" operator="lessThan">
      <formula>-0.1</formula>
    </cfRule>
  </conditionalFormatting>
  <conditionalFormatting sqref="J64">
    <cfRule type="cellIs" dxfId="1268" priority="664" stopIfTrue="1" operator="greaterThan">
      <formula xml:space="preserve"> 0.1</formula>
    </cfRule>
  </conditionalFormatting>
  <conditionalFormatting sqref="J51">
    <cfRule type="cellIs" dxfId="1267" priority="663" stopIfTrue="1" operator="lessThan">
      <formula>-0.1</formula>
    </cfRule>
  </conditionalFormatting>
  <conditionalFormatting sqref="J51">
    <cfRule type="cellIs" dxfId="1266" priority="662" stopIfTrue="1" operator="greaterThan">
      <formula xml:space="preserve"> 0.1</formula>
    </cfRule>
  </conditionalFormatting>
  <conditionalFormatting sqref="J72">
    <cfRule type="cellIs" dxfId="1265" priority="661" stopIfTrue="1" operator="lessThan">
      <formula>-0.1</formula>
    </cfRule>
  </conditionalFormatting>
  <conditionalFormatting sqref="J72">
    <cfRule type="cellIs" dxfId="1264" priority="660" stopIfTrue="1" operator="greaterThan">
      <formula xml:space="preserve"> 0.1</formula>
    </cfRule>
  </conditionalFormatting>
  <conditionalFormatting sqref="J64:J65 J68">
    <cfRule type="cellIs" dxfId="1263" priority="659" stopIfTrue="1" operator="lessThan">
      <formula>-0.1</formula>
    </cfRule>
  </conditionalFormatting>
  <conditionalFormatting sqref="J64:J65 J68">
    <cfRule type="cellIs" dxfId="1262" priority="658" stopIfTrue="1" operator="greaterThan">
      <formula xml:space="preserve"> 0.1</formula>
    </cfRule>
  </conditionalFormatting>
  <conditionalFormatting sqref="J85">
    <cfRule type="cellIs" dxfId="1261" priority="656" stopIfTrue="1" operator="lessThan">
      <formula>-0.2</formula>
    </cfRule>
    <cfRule type="cellIs" dxfId="1260" priority="657" stopIfTrue="1" operator="greaterThan">
      <formula>0.2</formula>
    </cfRule>
  </conditionalFormatting>
  <conditionalFormatting sqref="J27 J39 J41:J42">
    <cfRule type="cellIs" dxfId="1259" priority="591" stopIfTrue="1" operator="lessThan">
      <formula>-0.1</formula>
    </cfRule>
  </conditionalFormatting>
  <conditionalFormatting sqref="J27 J39 J41:J42">
    <cfRule type="cellIs" dxfId="1258" priority="590" stopIfTrue="1" operator="greaterThan">
      <formula xml:space="preserve"> 0.1</formula>
    </cfRule>
  </conditionalFormatting>
  <conditionalFormatting sqref="J88">
    <cfRule type="cellIs" dxfId="1257" priority="654" stopIfTrue="1" operator="lessThan">
      <formula>-0.2</formula>
    </cfRule>
    <cfRule type="cellIs" dxfId="1256" priority="655" stopIfTrue="1" operator="greaterThan">
      <formula>0.2</formula>
    </cfRule>
  </conditionalFormatting>
  <conditionalFormatting sqref="J91">
    <cfRule type="cellIs" dxfId="1255" priority="652" stopIfTrue="1" operator="lessThan">
      <formula>-0.2</formula>
    </cfRule>
    <cfRule type="cellIs" dxfId="1254" priority="653" stopIfTrue="1" operator="greaterThan">
      <formula>0.2</formula>
    </cfRule>
  </conditionalFormatting>
  <conditionalFormatting sqref="J4:J5">
    <cfRule type="cellIs" dxfId="1253" priority="651" stopIfTrue="1" operator="lessThan">
      <formula>-0.1</formula>
    </cfRule>
  </conditionalFormatting>
  <conditionalFormatting sqref="J4:J5">
    <cfRule type="cellIs" dxfId="1252" priority="650" stopIfTrue="1" operator="greaterThan">
      <formula xml:space="preserve"> 0.1</formula>
    </cfRule>
  </conditionalFormatting>
  <conditionalFormatting sqref="J84">
    <cfRule type="cellIs" dxfId="1251" priority="633" stopIfTrue="1" operator="lessThan">
      <formula>-0.1</formula>
    </cfRule>
  </conditionalFormatting>
  <conditionalFormatting sqref="J84">
    <cfRule type="cellIs" dxfId="1250" priority="632" stopIfTrue="1" operator="greaterThan">
      <formula xml:space="preserve"> 0.1</formula>
    </cfRule>
  </conditionalFormatting>
  <conditionalFormatting sqref="J84">
    <cfRule type="cellIs" dxfId="1249" priority="630" stopIfTrue="1" operator="between">
      <formula>0.2</formula>
      <formula>1</formula>
    </cfRule>
    <cfRule type="cellIs" dxfId="1248" priority="631" stopIfTrue="1" operator="between">
      <formula>-1</formula>
      <formula>-0.2</formula>
    </cfRule>
  </conditionalFormatting>
  <conditionalFormatting sqref="J63">
    <cfRule type="cellIs" dxfId="1247" priority="641" stopIfTrue="1" operator="lessThan">
      <formula>-0.1</formula>
    </cfRule>
  </conditionalFormatting>
  <conditionalFormatting sqref="J63">
    <cfRule type="cellIs" dxfId="1246" priority="640" stopIfTrue="1" operator="greaterThan">
      <formula xml:space="preserve"> 0.1</formula>
    </cfRule>
  </conditionalFormatting>
  <conditionalFormatting sqref="J63">
    <cfRule type="cellIs" dxfId="1245" priority="638" stopIfTrue="1" operator="between">
      <formula>0.2</formula>
      <formula>1</formula>
    </cfRule>
    <cfRule type="cellIs" dxfId="1244" priority="639" stopIfTrue="1" operator="between">
      <formula>-1</formula>
      <formula>-0.2</formula>
    </cfRule>
  </conditionalFormatting>
  <conditionalFormatting sqref="J73">
    <cfRule type="cellIs" dxfId="1243" priority="637" stopIfTrue="1" operator="lessThan">
      <formula>-0.1</formula>
    </cfRule>
  </conditionalFormatting>
  <conditionalFormatting sqref="J73">
    <cfRule type="cellIs" dxfId="1242" priority="636" stopIfTrue="1" operator="greaterThan">
      <formula xml:space="preserve"> 0.1</formula>
    </cfRule>
  </conditionalFormatting>
  <conditionalFormatting sqref="J73">
    <cfRule type="cellIs" dxfId="1241" priority="634" stopIfTrue="1" operator="between">
      <formula>0.2</formula>
      <formula>1</formula>
    </cfRule>
    <cfRule type="cellIs" dxfId="1240" priority="635" stopIfTrue="1" operator="between">
      <formula>-1</formula>
      <formula>-0.2</formula>
    </cfRule>
  </conditionalFormatting>
  <conditionalFormatting sqref="J50:J51">
    <cfRule type="cellIs" dxfId="1239" priority="625" stopIfTrue="1" operator="lessThan">
      <formula>-0.1</formula>
    </cfRule>
  </conditionalFormatting>
  <conditionalFormatting sqref="J50:J51">
    <cfRule type="cellIs" dxfId="1238" priority="624" stopIfTrue="1" operator="greaterThan">
      <formula xml:space="preserve"> 0.1</formula>
    </cfRule>
  </conditionalFormatting>
  <conditionalFormatting sqref="J50:J51">
    <cfRule type="cellIs" dxfId="1237" priority="621" stopIfTrue="1" operator="lessThan">
      <formula>-0.1</formula>
    </cfRule>
  </conditionalFormatting>
  <conditionalFormatting sqref="J50:J51">
    <cfRule type="cellIs" dxfId="1236" priority="620" stopIfTrue="1" operator="greaterThan">
      <formula xml:space="preserve"> 0.1</formula>
    </cfRule>
  </conditionalFormatting>
  <conditionalFormatting sqref="J46">
    <cfRule type="cellIs" dxfId="1235" priority="619" stopIfTrue="1" operator="lessThan">
      <formula>-0.1</formula>
    </cfRule>
  </conditionalFormatting>
  <conditionalFormatting sqref="J46">
    <cfRule type="cellIs" dxfId="1234" priority="618" stopIfTrue="1" operator="greaterThan">
      <formula xml:space="preserve"> 0.1</formula>
    </cfRule>
  </conditionalFormatting>
  <conditionalFormatting sqref="J50:J51">
    <cfRule type="cellIs" dxfId="1233" priority="623" stopIfTrue="1" operator="lessThan">
      <formula>-0.1</formula>
    </cfRule>
  </conditionalFormatting>
  <conditionalFormatting sqref="J50:J51">
    <cfRule type="cellIs" dxfId="1232" priority="622" stopIfTrue="1" operator="greaterThan">
      <formula xml:space="preserve"> 0.1</formula>
    </cfRule>
  </conditionalFormatting>
  <conditionalFormatting sqref="J18">
    <cfRule type="cellIs" dxfId="1231" priority="602" stopIfTrue="1" operator="lessThan">
      <formula>-0.2</formula>
    </cfRule>
    <cfRule type="cellIs" dxfId="1230" priority="603" stopIfTrue="1" operator="greaterThan">
      <formula>0.2</formula>
    </cfRule>
  </conditionalFormatting>
  <conditionalFormatting sqref="J50">
    <cfRule type="cellIs" dxfId="1229" priority="616" stopIfTrue="1" operator="lessThan">
      <formula>-0.2</formula>
    </cfRule>
    <cfRule type="cellIs" dxfId="1228" priority="617" stopIfTrue="1" operator="greaterThan">
      <formula>0.2</formula>
    </cfRule>
  </conditionalFormatting>
  <conditionalFormatting sqref="J43">
    <cfRule type="cellIs" dxfId="1227" priority="612" stopIfTrue="1" operator="lessThan">
      <formula>-0.2</formula>
    </cfRule>
    <cfRule type="cellIs" dxfId="1226" priority="613" stopIfTrue="1" operator="greaterThan">
      <formula>0.2</formula>
    </cfRule>
  </conditionalFormatting>
  <conditionalFormatting sqref="J38">
    <cfRule type="cellIs" dxfId="1225" priority="610" stopIfTrue="1" operator="lessThan">
      <formula>-0.2</formula>
    </cfRule>
    <cfRule type="cellIs" dxfId="1224" priority="611" stopIfTrue="1" operator="greaterThan">
      <formula>0.2</formula>
    </cfRule>
  </conditionalFormatting>
  <conditionalFormatting sqref="J32">
    <cfRule type="cellIs" dxfId="1223" priority="608" stopIfTrue="1" operator="lessThan">
      <formula>-0.2</formula>
    </cfRule>
    <cfRule type="cellIs" dxfId="1222" priority="609" stopIfTrue="1" operator="greaterThan">
      <formula>0.2</formula>
    </cfRule>
  </conditionalFormatting>
  <conditionalFormatting sqref="J28">
    <cfRule type="cellIs" dxfId="1221" priority="606" stopIfTrue="1" operator="lessThan">
      <formula>-0.2</formula>
    </cfRule>
    <cfRule type="cellIs" dxfId="1220" priority="607" stopIfTrue="1" operator="greaterThan">
      <formula>0.2</formula>
    </cfRule>
  </conditionalFormatting>
  <conditionalFormatting sqref="J21">
    <cfRule type="cellIs" dxfId="1219" priority="604" stopIfTrue="1" operator="lessThan">
      <formula>-0.2</formula>
    </cfRule>
    <cfRule type="cellIs" dxfId="1218" priority="605" stopIfTrue="1" operator="greaterThan">
      <formula>0.2</formula>
    </cfRule>
  </conditionalFormatting>
  <conditionalFormatting sqref="J12">
    <cfRule type="cellIs" dxfId="1217" priority="600" stopIfTrue="1" operator="lessThan">
      <formula>-0.2</formula>
    </cfRule>
    <cfRule type="cellIs" dxfId="1216" priority="601" stopIfTrue="1" operator="greaterThan">
      <formula>0.2</formula>
    </cfRule>
  </conditionalFormatting>
  <conditionalFormatting sqref="J3">
    <cfRule type="cellIs" dxfId="1215" priority="598" stopIfTrue="1" operator="lessThan">
      <formula>-0.2</formula>
    </cfRule>
    <cfRule type="cellIs" dxfId="1214" priority="599" stopIfTrue="1" operator="greaterThan">
      <formula>0.2</formula>
    </cfRule>
  </conditionalFormatting>
  <conditionalFormatting sqref="J9:J11">
    <cfRule type="cellIs" dxfId="1213" priority="597" stopIfTrue="1" operator="lessThan">
      <formula>-0.1</formula>
    </cfRule>
  </conditionalFormatting>
  <conditionalFormatting sqref="J9:J11">
    <cfRule type="cellIs" dxfId="1212" priority="596" stopIfTrue="1" operator="greaterThan">
      <formula xml:space="preserve"> 0.1</formula>
    </cfRule>
  </conditionalFormatting>
  <conditionalFormatting sqref="J9:J11">
    <cfRule type="cellIs" dxfId="1211" priority="595" stopIfTrue="1" operator="lessThan">
      <formula>-0.1</formula>
    </cfRule>
  </conditionalFormatting>
  <conditionalFormatting sqref="J9:J11">
    <cfRule type="cellIs" dxfId="1210" priority="594" stopIfTrue="1" operator="greaterThan">
      <formula xml:space="preserve"> 0.1</formula>
    </cfRule>
  </conditionalFormatting>
  <conditionalFormatting sqref="J6">
    <cfRule type="cellIs" dxfId="1209" priority="592" stopIfTrue="1" operator="lessThan">
      <formula>-0.2</formula>
    </cfRule>
    <cfRule type="cellIs" dxfId="1208" priority="593" stopIfTrue="1" operator="greaterThan">
      <formula>0.2</formula>
    </cfRule>
  </conditionalFormatting>
  <conditionalFormatting sqref="J24">
    <cfRule type="cellIs" dxfId="1207" priority="588" stopIfTrue="1" operator="lessThan">
      <formula>-0.2</formula>
    </cfRule>
    <cfRule type="cellIs" dxfId="1206" priority="589" stopIfTrue="1" operator="greaterThan">
      <formula>0.2</formula>
    </cfRule>
  </conditionalFormatting>
  <conditionalFormatting sqref="J49">
    <cfRule type="cellIs" dxfId="1205" priority="583" stopIfTrue="1" operator="lessThan">
      <formula>-0.1</formula>
    </cfRule>
  </conditionalFormatting>
  <conditionalFormatting sqref="J49">
    <cfRule type="cellIs" dxfId="1204" priority="582" stopIfTrue="1" operator="greaterThan">
      <formula xml:space="preserve"> 0.1</formula>
    </cfRule>
  </conditionalFormatting>
  <conditionalFormatting sqref="J48">
    <cfRule type="cellIs" dxfId="1203" priority="574" stopIfTrue="1" operator="lessThan">
      <formula>-0.2</formula>
    </cfRule>
    <cfRule type="cellIs" dxfId="1202" priority="575" stopIfTrue="1" operator="greaterThan">
      <formula>0.2</formula>
    </cfRule>
  </conditionalFormatting>
  <conditionalFormatting sqref="J49">
    <cfRule type="cellIs" dxfId="1201" priority="587" stopIfTrue="1" operator="lessThan">
      <formula>-0.1</formula>
    </cfRule>
  </conditionalFormatting>
  <conditionalFormatting sqref="J49">
    <cfRule type="cellIs" dxfId="1200" priority="586" stopIfTrue="1" operator="greaterThan">
      <formula xml:space="preserve"> 0.1</formula>
    </cfRule>
  </conditionalFormatting>
  <conditionalFormatting sqref="J49">
    <cfRule type="cellIs" dxfId="1199" priority="585" stopIfTrue="1" operator="lessThan">
      <formula>-0.1</formula>
    </cfRule>
  </conditionalFormatting>
  <conditionalFormatting sqref="J49">
    <cfRule type="cellIs" dxfId="1198" priority="584" stopIfTrue="1" operator="greaterThan">
      <formula xml:space="preserve"> 0.1</formula>
    </cfRule>
  </conditionalFormatting>
  <conditionalFormatting sqref="J48:J49">
    <cfRule type="cellIs" dxfId="1197" priority="581" stopIfTrue="1" operator="lessThan">
      <formula>-0.1</formula>
    </cfRule>
  </conditionalFormatting>
  <conditionalFormatting sqref="J48:J49">
    <cfRule type="cellIs" dxfId="1196" priority="580" stopIfTrue="1" operator="greaterThan">
      <formula xml:space="preserve"> 0.1</formula>
    </cfRule>
  </conditionalFormatting>
  <conditionalFormatting sqref="J48:J49">
    <cfRule type="cellIs" dxfId="1195" priority="577" stopIfTrue="1" operator="lessThan">
      <formula>-0.1</formula>
    </cfRule>
  </conditionalFormatting>
  <conditionalFormatting sqref="J48:J49">
    <cfRule type="cellIs" dxfId="1194" priority="576" stopIfTrue="1" operator="greaterThan">
      <formula xml:space="preserve"> 0.1</formula>
    </cfRule>
  </conditionalFormatting>
  <conditionalFormatting sqref="J48:J49">
    <cfRule type="cellIs" dxfId="1193" priority="579" stopIfTrue="1" operator="lessThan">
      <formula>-0.1</formula>
    </cfRule>
  </conditionalFormatting>
  <conditionalFormatting sqref="J48:J49">
    <cfRule type="cellIs" dxfId="1192" priority="578" stopIfTrue="1" operator="greaterThan">
      <formula xml:space="preserve"> 0.1</formula>
    </cfRule>
  </conditionalFormatting>
  <conditionalFormatting sqref="J97">
    <cfRule type="cellIs" dxfId="1191" priority="572" stopIfTrue="1" operator="greaterThan">
      <formula xml:space="preserve"> 0.1</formula>
    </cfRule>
  </conditionalFormatting>
  <conditionalFormatting sqref="J97">
    <cfRule type="cellIs" dxfId="1190" priority="573" stopIfTrue="1" operator="lessThan">
      <formula>-0.1</formula>
    </cfRule>
  </conditionalFormatting>
  <conditionalFormatting sqref="T25:T26 F25:F26">
    <cfRule type="cellIs" dxfId="1189" priority="570" stopIfTrue="1" operator="between">
      <formula>0.2</formula>
      <formula>1</formula>
    </cfRule>
    <cfRule type="cellIs" dxfId="1188" priority="571" stopIfTrue="1" operator="between">
      <formula>-0.2</formula>
      <formula>-1</formula>
    </cfRule>
  </conditionalFormatting>
  <conditionalFormatting sqref="E25:F26">
    <cfRule type="cellIs" dxfId="1187" priority="569" stopIfTrue="1" operator="lessThan">
      <formula>-0.1</formula>
    </cfRule>
  </conditionalFormatting>
  <conditionalFormatting sqref="E25:F26">
    <cfRule type="cellIs" dxfId="1186" priority="568" stopIfTrue="1" operator="greaterThan">
      <formula xml:space="preserve"> 0.1</formula>
    </cfRule>
  </conditionalFormatting>
  <conditionalFormatting sqref="T25:T26">
    <cfRule type="cellIs" dxfId="1185" priority="566" stopIfTrue="1" operator="lessThan">
      <formula>-0.2</formula>
    </cfRule>
    <cfRule type="cellIs" dxfId="1184" priority="567" stopIfTrue="1" operator="greaterThan">
      <formula>0.2</formula>
    </cfRule>
  </conditionalFormatting>
  <conditionalFormatting sqref="F25:F26">
    <cfRule type="cellIs" dxfId="1183" priority="564" stopIfTrue="1" operator="lessThan">
      <formula>-0.2</formula>
    </cfRule>
    <cfRule type="cellIs" dxfId="1182" priority="565" stopIfTrue="1" operator="greaterThan">
      <formula>0.2</formula>
    </cfRule>
  </conditionalFormatting>
  <conditionalFormatting sqref="O25:O26">
    <cfRule type="cellIs" dxfId="1181" priority="563" stopIfTrue="1" operator="lessThan">
      <formula>0</formula>
    </cfRule>
  </conditionalFormatting>
  <conditionalFormatting sqref="O25:O26">
    <cfRule type="cellIs" dxfId="1180" priority="561" stopIfTrue="1" operator="between">
      <formula>0.1</formula>
      <formula>1</formula>
    </cfRule>
    <cfRule type="cellIs" dxfId="1179" priority="562" stopIfTrue="1" operator="between">
      <formula>-1</formula>
      <formula>-0.1</formula>
    </cfRule>
  </conditionalFormatting>
  <conditionalFormatting sqref="O25:O26">
    <cfRule type="cellIs" dxfId="1178" priority="557" stopIfTrue="1" operator="lessThan">
      <formula>-0.1</formula>
    </cfRule>
    <cfRule type="cellIs" dxfId="1177" priority="558" stopIfTrue="1" operator="greaterThan">
      <formula>0.1</formula>
    </cfRule>
    <cfRule type="cellIs" dxfId="1176" priority="559" stopIfTrue="1" operator="lessThan">
      <formula>-0.1</formula>
    </cfRule>
    <cfRule type="cellIs" dxfId="1175" priority="560" stopIfTrue="1" operator="greaterThan">
      <formula>0.1</formula>
    </cfRule>
  </conditionalFormatting>
  <conditionalFormatting sqref="J25:J26">
    <cfRule type="cellIs" dxfId="1174" priority="556" stopIfTrue="1" operator="lessThan">
      <formula>-0.1</formula>
    </cfRule>
  </conditionalFormatting>
  <conditionalFormatting sqref="J25:J26">
    <cfRule type="cellIs" dxfId="1173" priority="555" stopIfTrue="1" operator="greaterThan">
      <formula xml:space="preserve"> 0.1</formula>
    </cfRule>
  </conditionalFormatting>
  <conditionalFormatting sqref="S69 S71">
    <cfRule type="cellIs" dxfId="1172" priority="543" stopIfTrue="1" operator="between">
      <formula>0.2</formula>
      <formula>1</formula>
    </cfRule>
    <cfRule type="cellIs" dxfId="1171" priority="544" stopIfTrue="1" operator="between">
      <formula>-1</formula>
      <formula>-0.2</formula>
    </cfRule>
  </conditionalFormatting>
  <conditionalFormatting sqref="T69 F69 F71 T71">
    <cfRule type="cellIs" dxfId="1170" priority="541" stopIfTrue="1" operator="lessThan">
      <formula>-0.2</formula>
    </cfRule>
    <cfRule type="cellIs" dxfId="1169" priority="542" stopIfTrue="1" operator="greaterThan">
      <formula>0.2</formula>
    </cfRule>
  </conditionalFormatting>
  <conditionalFormatting sqref="T69 T71">
    <cfRule type="cellIs" dxfId="1168" priority="537" stopIfTrue="1" operator="lessThan">
      <formula>-0.2</formula>
    </cfRule>
    <cfRule type="cellIs" dxfId="1167" priority="538" stopIfTrue="1" operator="greaterThan">
      <formula>0.2</formula>
    </cfRule>
  </conditionalFormatting>
  <conditionalFormatting sqref="F69 F71">
    <cfRule type="cellIs" dxfId="1166" priority="535" stopIfTrue="1" operator="lessThan">
      <formula>-0.2</formula>
    </cfRule>
    <cfRule type="cellIs" dxfId="1165" priority="536" stopIfTrue="1" operator="greaterThan">
      <formula>0.2</formula>
    </cfRule>
  </conditionalFormatting>
  <conditionalFormatting sqref="E69:F69 E71:F71">
    <cfRule type="cellIs" dxfId="1164" priority="540" stopIfTrue="1" operator="lessThan">
      <formula>-0.1</formula>
    </cfRule>
  </conditionalFormatting>
  <conditionalFormatting sqref="E69:F69 E71:F71">
    <cfRule type="cellIs" dxfId="1163" priority="539" stopIfTrue="1" operator="greaterThan">
      <formula xml:space="preserve"> 0.1</formula>
    </cfRule>
  </conditionalFormatting>
  <conditionalFormatting sqref="E69:F69 E71:F71">
    <cfRule type="cellIs" dxfId="1162" priority="534" stopIfTrue="1" operator="lessThan">
      <formula>-0.1</formula>
    </cfRule>
  </conditionalFormatting>
  <conditionalFormatting sqref="E69:F69 E71:F71">
    <cfRule type="cellIs" dxfId="1161" priority="533" stopIfTrue="1" operator="greaterThan">
      <formula xml:space="preserve"> 0.1</formula>
    </cfRule>
  </conditionalFormatting>
  <conditionalFormatting sqref="S69 S71">
    <cfRule type="cellIs" dxfId="1160" priority="531" stopIfTrue="1" operator="between">
      <formula>0.2</formula>
      <formula>1</formula>
    </cfRule>
    <cfRule type="cellIs" dxfId="1159" priority="532" stopIfTrue="1" operator="between">
      <formula>-1</formula>
      <formula>-0.2</formula>
    </cfRule>
  </conditionalFormatting>
  <conditionalFormatting sqref="E69:F69 E71:F71">
    <cfRule type="cellIs" dxfId="1158" priority="530" stopIfTrue="1" operator="lessThan">
      <formula>-0.1</formula>
    </cfRule>
  </conditionalFormatting>
  <conditionalFormatting sqref="E69:F69 E71:F71">
    <cfRule type="cellIs" dxfId="1157" priority="529" stopIfTrue="1" operator="greaterThan">
      <formula xml:space="preserve"> 0.1</formula>
    </cfRule>
  </conditionalFormatting>
  <conditionalFormatting sqref="O69 O71">
    <cfRule type="cellIs" dxfId="1156" priority="527" stopIfTrue="1" operator="between">
      <formula>0.1</formula>
      <formula>1</formula>
    </cfRule>
    <cfRule type="cellIs" dxfId="1155" priority="528" stopIfTrue="1" operator="between">
      <formula>-1</formula>
      <formula>-0.1</formula>
    </cfRule>
  </conditionalFormatting>
  <conditionalFormatting sqref="O69 O71">
    <cfRule type="cellIs" dxfId="1154" priority="523" stopIfTrue="1" operator="lessThan">
      <formula>-0.1</formula>
    </cfRule>
    <cfRule type="cellIs" dxfId="1153" priority="524" stopIfTrue="1" operator="greaterThan">
      <formula>0.1</formula>
    </cfRule>
    <cfRule type="cellIs" dxfId="1152" priority="525" stopIfTrue="1" operator="lessThan">
      <formula>-0.1</formula>
    </cfRule>
    <cfRule type="cellIs" dxfId="1151" priority="526" stopIfTrue="1" operator="greaterThan">
      <formula>0.1</formula>
    </cfRule>
  </conditionalFormatting>
  <conditionalFormatting sqref="O69 O71">
    <cfRule type="cellIs" dxfId="1150" priority="521" stopIfTrue="1" operator="between">
      <formula>0.1</formula>
      <formula>1</formula>
    </cfRule>
    <cfRule type="cellIs" dxfId="1149" priority="522" stopIfTrue="1" operator="between">
      <formula>-1</formula>
      <formula>-0.1</formula>
    </cfRule>
  </conditionalFormatting>
  <conditionalFormatting sqref="O69 O71">
    <cfRule type="cellIs" dxfId="1148" priority="517" stopIfTrue="1" operator="lessThan">
      <formula>-0.1</formula>
    </cfRule>
    <cfRule type="cellIs" dxfId="1147" priority="518" stopIfTrue="1" operator="greaterThan">
      <formula>0.1</formula>
    </cfRule>
    <cfRule type="cellIs" dxfId="1146" priority="519" stopIfTrue="1" operator="lessThan">
      <formula>-0.1</formula>
    </cfRule>
    <cfRule type="cellIs" dxfId="1145" priority="520" stopIfTrue="1" operator="greaterThan">
      <formula>0.1</formula>
    </cfRule>
  </conditionalFormatting>
  <conditionalFormatting sqref="O69 O71">
    <cfRule type="cellIs" dxfId="1144" priority="515" stopIfTrue="1" operator="between">
      <formula>0.1</formula>
      <formula>1</formula>
    </cfRule>
    <cfRule type="cellIs" dxfId="1143" priority="516" stopIfTrue="1" operator="between">
      <formula>-1</formula>
      <formula>-0.1</formula>
    </cfRule>
  </conditionalFormatting>
  <conditionalFormatting sqref="O69 O71">
    <cfRule type="cellIs" dxfId="1142" priority="511" stopIfTrue="1" operator="lessThan">
      <formula>-0.1</formula>
    </cfRule>
    <cfRule type="cellIs" dxfId="1141" priority="512" stopIfTrue="1" operator="greaterThan">
      <formula>0.1</formula>
    </cfRule>
    <cfRule type="cellIs" dxfId="1140" priority="513" stopIfTrue="1" operator="lessThan">
      <formula>-0.1</formula>
    </cfRule>
    <cfRule type="cellIs" dxfId="1139" priority="514" stopIfTrue="1" operator="greaterThan">
      <formula>0.1</formula>
    </cfRule>
  </conditionalFormatting>
  <conditionalFormatting sqref="J69 J71">
    <cfRule type="cellIs" dxfId="1138" priority="510" stopIfTrue="1" operator="lessThan">
      <formula>-0.1</formula>
    </cfRule>
  </conditionalFormatting>
  <conditionalFormatting sqref="J69 J71">
    <cfRule type="cellIs" dxfId="1137" priority="509" stopIfTrue="1" operator="greaterThan">
      <formula xml:space="preserve"> 0.1</formula>
    </cfRule>
  </conditionalFormatting>
  <conditionalFormatting sqref="J69 J71">
    <cfRule type="cellIs" dxfId="1136" priority="508" stopIfTrue="1" operator="lessThan">
      <formula>-0.1</formula>
    </cfRule>
  </conditionalFormatting>
  <conditionalFormatting sqref="J69 J71">
    <cfRule type="cellIs" dxfId="1135" priority="507" stopIfTrue="1" operator="greaterThan">
      <formula xml:space="preserve"> 0.1</formula>
    </cfRule>
  </conditionalFormatting>
  <conditionalFormatting sqref="J69 J71">
    <cfRule type="cellIs" dxfId="1134" priority="506" stopIfTrue="1" operator="lessThan">
      <formula>-0.1</formula>
    </cfRule>
  </conditionalFormatting>
  <conditionalFormatting sqref="J69 J71">
    <cfRule type="cellIs" dxfId="1133" priority="505" stopIfTrue="1" operator="greaterThan">
      <formula xml:space="preserve"> 0.1</formula>
    </cfRule>
  </conditionalFormatting>
  <conditionalFormatting sqref="S66:S67">
    <cfRule type="cellIs" dxfId="1132" priority="503" stopIfTrue="1" operator="between">
      <formula>0.2</formula>
      <formula>1</formula>
    </cfRule>
    <cfRule type="cellIs" dxfId="1131" priority="504" stopIfTrue="1" operator="between">
      <formula>-1</formula>
      <formula>-0.2</formula>
    </cfRule>
  </conditionalFormatting>
  <conditionalFormatting sqref="T66:T67 F66:F67">
    <cfRule type="cellIs" dxfId="1130" priority="501" stopIfTrue="1" operator="lessThan">
      <formula>-0.2</formula>
    </cfRule>
    <cfRule type="cellIs" dxfId="1129" priority="502" stopIfTrue="1" operator="greaterThan">
      <formula>0.2</formula>
    </cfRule>
  </conditionalFormatting>
  <conditionalFormatting sqref="T66:T67">
    <cfRule type="cellIs" dxfId="1128" priority="497" stopIfTrue="1" operator="lessThan">
      <formula>-0.2</formula>
    </cfRule>
    <cfRule type="cellIs" dxfId="1127" priority="498" stopIfTrue="1" operator="greaterThan">
      <formula>0.2</formula>
    </cfRule>
  </conditionalFormatting>
  <conditionalFormatting sqref="F66:F67">
    <cfRule type="cellIs" dxfId="1126" priority="495" stopIfTrue="1" operator="lessThan">
      <formula>-0.2</formula>
    </cfRule>
    <cfRule type="cellIs" dxfId="1125" priority="496" stopIfTrue="1" operator="greaterThan">
      <formula>0.2</formula>
    </cfRule>
  </conditionalFormatting>
  <conditionalFormatting sqref="E66:F67">
    <cfRule type="cellIs" dxfId="1124" priority="500" stopIfTrue="1" operator="lessThan">
      <formula>-0.1</formula>
    </cfRule>
  </conditionalFormatting>
  <conditionalFormatting sqref="E66:F67">
    <cfRule type="cellIs" dxfId="1123" priority="499" stopIfTrue="1" operator="greaterThan">
      <formula xml:space="preserve"> 0.1</formula>
    </cfRule>
  </conditionalFormatting>
  <conditionalFormatting sqref="E66:F67">
    <cfRule type="cellIs" dxfId="1122" priority="494" stopIfTrue="1" operator="lessThan">
      <formula>-0.1</formula>
    </cfRule>
  </conditionalFormatting>
  <conditionalFormatting sqref="E66:F67">
    <cfRule type="cellIs" dxfId="1121" priority="493" stopIfTrue="1" operator="greaterThan">
      <formula xml:space="preserve"> 0.1</formula>
    </cfRule>
  </conditionalFormatting>
  <conditionalFormatting sqref="S66:S67">
    <cfRule type="cellIs" dxfId="1120" priority="491" stopIfTrue="1" operator="between">
      <formula>0.2</formula>
      <formula>1</formula>
    </cfRule>
    <cfRule type="cellIs" dxfId="1119" priority="492" stopIfTrue="1" operator="between">
      <formula>-1</formula>
      <formula>-0.2</formula>
    </cfRule>
  </conditionalFormatting>
  <conditionalFormatting sqref="E66:F67">
    <cfRule type="cellIs" dxfId="1118" priority="490" stopIfTrue="1" operator="lessThan">
      <formula>-0.1</formula>
    </cfRule>
  </conditionalFormatting>
  <conditionalFormatting sqref="E66:F67">
    <cfRule type="cellIs" dxfId="1117" priority="489" stopIfTrue="1" operator="greaterThan">
      <formula xml:space="preserve"> 0.1</formula>
    </cfRule>
  </conditionalFormatting>
  <conditionalFormatting sqref="O66:O67">
    <cfRule type="cellIs" dxfId="1116" priority="487" stopIfTrue="1" operator="between">
      <formula>0.1</formula>
      <formula>1</formula>
    </cfRule>
    <cfRule type="cellIs" dxfId="1115" priority="488" stopIfTrue="1" operator="between">
      <formula>-1</formula>
      <formula>-0.1</formula>
    </cfRule>
  </conditionalFormatting>
  <conditionalFormatting sqref="O66:O67">
    <cfRule type="cellIs" dxfId="1114" priority="483" stopIfTrue="1" operator="lessThan">
      <formula>-0.1</formula>
    </cfRule>
    <cfRule type="cellIs" dxfId="1113" priority="484" stopIfTrue="1" operator="greaterThan">
      <formula>0.1</formula>
    </cfRule>
    <cfRule type="cellIs" dxfId="1112" priority="485" stopIfTrue="1" operator="lessThan">
      <formula>-0.1</formula>
    </cfRule>
    <cfRule type="cellIs" dxfId="1111" priority="486" stopIfTrue="1" operator="greaterThan">
      <formula>0.1</formula>
    </cfRule>
  </conditionalFormatting>
  <conditionalFormatting sqref="O66:O67">
    <cfRule type="cellIs" dxfId="1110" priority="481" stopIfTrue="1" operator="between">
      <formula>0.1</formula>
      <formula>1</formula>
    </cfRule>
    <cfRule type="cellIs" dxfId="1109" priority="482" stopIfTrue="1" operator="between">
      <formula>-1</formula>
      <formula>-0.1</formula>
    </cfRule>
  </conditionalFormatting>
  <conditionalFormatting sqref="O66:O67">
    <cfRule type="cellIs" dxfId="1108" priority="477" stopIfTrue="1" operator="lessThan">
      <formula>-0.1</formula>
    </cfRule>
    <cfRule type="cellIs" dxfId="1107" priority="478" stopIfTrue="1" operator="greaterThan">
      <formula>0.1</formula>
    </cfRule>
    <cfRule type="cellIs" dxfId="1106" priority="479" stopIfTrue="1" operator="lessThan">
      <formula>-0.1</formula>
    </cfRule>
    <cfRule type="cellIs" dxfId="1105" priority="480" stopIfTrue="1" operator="greaterThan">
      <formula>0.1</formula>
    </cfRule>
  </conditionalFormatting>
  <conditionalFormatting sqref="O66:O67">
    <cfRule type="cellIs" dxfId="1104" priority="475" stopIfTrue="1" operator="between">
      <formula>0.1</formula>
      <formula>1</formula>
    </cfRule>
    <cfRule type="cellIs" dxfId="1103" priority="476" stopIfTrue="1" operator="between">
      <formula>-1</formula>
      <formula>-0.1</formula>
    </cfRule>
  </conditionalFormatting>
  <conditionalFormatting sqref="O66:O67">
    <cfRule type="cellIs" dxfId="1102" priority="471" stopIfTrue="1" operator="lessThan">
      <formula>-0.1</formula>
    </cfRule>
    <cfRule type="cellIs" dxfId="1101" priority="472" stopIfTrue="1" operator="greaterThan">
      <formula>0.1</formula>
    </cfRule>
    <cfRule type="cellIs" dxfId="1100" priority="473" stopIfTrue="1" operator="lessThan">
      <formula>-0.1</formula>
    </cfRule>
    <cfRule type="cellIs" dxfId="1099" priority="474" stopIfTrue="1" operator="greaterThan">
      <formula>0.1</formula>
    </cfRule>
  </conditionalFormatting>
  <conditionalFormatting sqref="J66:J67">
    <cfRule type="cellIs" dxfId="1098" priority="470" stopIfTrue="1" operator="lessThan">
      <formula>-0.1</formula>
    </cfRule>
  </conditionalFormatting>
  <conditionalFormatting sqref="J66:J67">
    <cfRule type="cellIs" dxfId="1097" priority="469" stopIfTrue="1" operator="greaterThan">
      <formula xml:space="preserve"> 0.1</formula>
    </cfRule>
  </conditionalFormatting>
  <conditionalFormatting sqref="J66:J67">
    <cfRule type="cellIs" dxfId="1096" priority="468" stopIfTrue="1" operator="lessThan">
      <formula>-0.1</formula>
    </cfRule>
  </conditionalFormatting>
  <conditionalFormatting sqref="J66:J67">
    <cfRule type="cellIs" dxfId="1095" priority="467" stopIfTrue="1" operator="greaterThan">
      <formula xml:space="preserve"> 0.1</formula>
    </cfRule>
  </conditionalFormatting>
  <conditionalFormatting sqref="J66:J67">
    <cfRule type="cellIs" dxfId="1094" priority="466" stopIfTrue="1" operator="lessThan">
      <formula>-0.1</formula>
    </cfRule>
  </conditionalFormatting>
  <conditionalFormatting sqref="J66:J67">
    <cfRule type="cellIs" dxfId="1093" priority="465" stopIfTrue="1" operator="greaterThan">
      <formula xml:space="preserve"> 0.1</formula>
    </cfRule>
  </conditionalFormatting>
  <conditionalFormatting sqref="S44:S45">
    <cfRule type="cellIs" dxfId="1092" priority="453" stopIfTrue="1" operator="between">
      <formula>0.2</formula>
      <formula>1</formula>
    </cfRule>
    <cfRule type="cellIs" dxfId="1091" priority="454" stopIfTrue="1" operator="between">
      <formula>-1</formula>
      <formula>-0.2</formula>
    </cfRule>
  </conditionalFormatting>
  <conditionalFormatting sqref="F44:F45 T44:T45">
    <cfRule type="cellIs" dxfId="1090" priority="451" stopIfTrue="1" operator="lessThan">
      <formula>-0.2</formula>
    </cfRule>
    <cfRule type="cellIs" dxfId="1089" priority="452" stopIfTrue="1" operator="greaterThan">
      <formula>0.2</formula>
    </cfRule>
  </conditionalFormatting>
  <conditionalFormatting sqref="E44:F45 J44:J45">
    <cfRule type="cellIs" dxfId="1088" priority="450" stopIfTrue="1" operator="lessThan">
      <formula>-0.1</formula>
    </cfRule>
  </conditionalFormatting>
  <conditionalFormatting sqref="E44:F45 J44:J45">
    <cfRule type="cellIs" dxfId="1087" priority="449" stopIfTrue="1" operator="greaterThan">
      <formula xml:space="preserve"> 0.1</formula>
    </cfRule>
  </conditionalFormatting>
  <conditionalFormatting sqref="O44:O45">
    <cfRule type="cellIs" dxfId="1086" priority="439" stopIfTrue="1" operator="lessThan">
      <formula>-0.1</formula>
    </cfRule>
    <cfRule type="cellIs" dxfId="1085" priority="440" stopIfTrue="1" operator="greaterThan">
      <formula>0.1</formula>
    </cfRule>
    <cfRule type="cellIs" dxfId="1084" priority="441" stopIfTrue="1" operator="lessThan">
      <formula>-0.1</formula>
    </cfRule>
    <cfRule type="cellIs" dxfId="1083" priority="442" stopIfTrue="1" operator="greaterThan">
      <formula>0.1</formula>
    </cfRule>
  </conditionalFormatting>
  <conditionalFormatting sqref="T44:T45">
    <cfRule type="cellIs" dxfId="1082" priority="447" stopIfTrue="1" operator="lessThan">
      <formula>-0.2</formula>
    </cfRule>
    <cfRule type="cellIs" dxfId="1081" priority="448" stopIfTrue="1" operator="greaterThan">
      <formula>0.2</formula>
    </cfRule>
  </conditionalFormatting>
  <conditionalFormatting sqref="F44:F45">
    <cfRule type="cellIs" dxfId="1080" priority="445" stopIfTrue="1" operator="lessThan">
      <formula>-0.2</formula>
    </cfRule>
    <cfRule type="cellIs" dxfId="1079" priority="446" stopIfTrue="1" operator="greaterThan">
      <formula>0.2</formula>
    </cfRule>
  </conditionalFormatting>
  <conditionalFormatting sqref="E44:F45">
    <cfRule type="cellIs" dxfId="1078" priority="444" stopIfTrue="1" operator="lessThan">
      <formula>-0.1</formula>
    </cfRule>
  </conditionalFormatting>
  <conditionalFormatting sqref="E44:F45">
    <cfRule type="cellIs" dxfId="1077" priority="443" stopIfTrue="1" operator="greaterThan">
      <formula xml:space="preserve"> 0.1</formula>
    </cfRule>
  </conditionalFormatting>
  <conditionalFormatting sqref="O44:O45">
    <cfRule type="cellIs" dxfId="1076" priority="437" stopIfTrue="1" operator="between">
      <formula>0.1</formula>
      <formula>1</formula>
    </cfRule>
    <cfRule type="cellIs" dxfId="1075" priority="438" stopIfTrue="1" operator="between">
      <formula>-1</formula>
      <formula>-0.1</formula>
    </cfRule>
  </conditionalFormatting>
  <conditionalFormatting sqref="O44:O45">
    <cfRule type="cellIs" dxfId="1074" priority="435" stopIfTrue="1" operator="between">
      <formula>0.1</formula>
      <formula>1</formula>
    </cfRule>
    <cfRule type="cellIs" dxfId="1073" priority="436" stopIfTrue="1" operator="between">
      <formula>-1</formula>
      <formula>-0.1</formula>
    </cfRule>
  </conditionalFormatting>
  <conditionalFormatting sqref="O44:O45">
    <cfRule type="cellIs" dxfId="1072" priority="431" stopIfTrue="1" operator="lessThan">
      <formula>-0.1</formula>
    </cfRule>
    <cfRule type="cellIs" dxfId="1071" priority="432" stopIfTrue="1" operator="greaterThan">
      <formula>0.1</formula>
    </cfRule>
    <cfRule type="cellIs" dxfId="1070" priority="433" stopIfTrue="1" operator="lessThan">
      <formula>-0.1</formula>
    </cfRule>
    <cfRule type="cellIs" dxfId="1069" priority="434" stopIfTrue="1" operator="greaterThan">
      <formula>0.1</formula>
    </cfRule>
  </conditionalFormatting>
  <conditionalFormatting sqref="J44:J45">
    <cfRule type="cellIs" dxfId="1068" priority="430" stopIfTrue="1" operator="lessThan">
      <formula>-0.1</formula>
    </cfRule>
  </conditionalFormatting>
  <conditionalFormatting sqref="J44:J45">
    <cfRule type="cellIs" dxfId="1067" priority="429" stopIfTrue="1" operator="greaterThan">
      <formula xml:space="preserve"> 0.1</formula>
    </cfRule>
  </conditionalFormatting>
  <conditionalFormatting sqref="T53 F53">
    <cfRule type="cellIs" dxfId="1066" priority="427" stopIfTrue="1" operator="lessThan">
      <formula>-0.2</formula>
    </cfRule>
    <cfRule type="cellIs" dxfId="1065" priority="428" stopIfTrue="1" operator="greaterThan">
      <formula>0.2</formula>
    </cfRule>
  </conditionalFormatting>
  <conditionalFormatting sqref="T53 F53">
    <cfRule type="cellIs" dxfId="1064" priority="425" stopIfTrue="1" operator="between">
      <formula>0.2</formula>
      <formula>1</formula>
    </cfRule>
    <cfRule type="cellIs" dxfId="1063" priority="426" stopIfTrue="1" operator="between">
      <formula>-0.2</formula>
      <formula>-1</formula>
    </cfRule>
  </conditionalFormatting>
  <conditionalFormatting sqref="S53">
    <cfRule type="cellIs" dxfId="1062" priority="423" stopIfTrue="1" operator="between">
      <formula>0.2</formula>
      <formula>1</formula>
    </cfRule>
    <cfRule type="cellIs" dxfId="1061" priority="424" stopIfTrue="1" operator="between">
      <formula>-1</formula>
      <formula>-0.2</formula>
    </cfRule>
  </conditionalFormatting>
  <conditionalFormatting sqref="E53:F53">
    <cfRule type="cellIs" dxfId="1060" priority="422" stopIfTrue="1" operator="lessThan">
      <formula>-0.1</formula>
    </cfRule>
  </conditionalFormatting>
  <conditionalFormatting sqref="E53:F53">
    <cfRule type="cellIs" dxfId="1059" priority="421" stopIfTrue="1" operator="greaterThan">
      <formula xml:space="preserve"> 0.1</formula>
    </cfRule>
  </conditionalFormatting>
  <conditionalFormatting sqref="S53">
    <cfRule type="cellIs" dxfId="1058" priority="419" stopIfTrue="1" operator="between">
      <formula>0.2</formula>
      <formula>1</formula>
    </cfRule>
    <cfRule type="cellIs" dxfId="1057" priority="420" stopIfTrue="1" operator="between">
      <formula>-1</formula>
      <formula>-0.2</formula>
    </cfRule>
  </conditionalFormatting>
  <conditionalFormatting sqref="E53:F53">
    <cfRule type="cellIs" dxfId="1056" priority="417" stopIfTrue="1" operator="between">
      <formula>0.2</formula>
      <formula>1</formula>
    </cfRule>
    <cfRule type="cellIs" dxfId="1055" priority="418" stopIfTrue="1" operator="between">
      <formula>-1</formula>
      <formula>-0.2</formula>
    </cfRule>
  </conditionalFormatting>
  <conditionalFormatting sqref="O53">
    <cfRule type="cellIs" dxfId="1054" priority="409" stopIfTrue="1" operator="between">
      <formula>0.1</formula>
      <formula>1</formula>
    </cfRule>
    <cfRule type="cellIs" dxfId="1053" priority="410" stopIfTrue="1" operator="between">
      <formula>-1</formula>
      <formula>-0.1</formula>
    </cfRule>
  </conditionalFormatting>
  <conditionalFormatting sqref="O53">
    <cfRule type="cellIs" dxfId="1052" priority="415" stopIfTrue="1" operator="between">
      <formula>0.1</formula>
      <formula>1</formula>
    </cfRule>
    <cfRule type="cellIs" dxfId="1051" priority="416" stopIfTrue="1" operator="between">
      <formula>-1</formula>
      <formula>-0.1</formula>
    </cfRule>
  </conditionalFormatting>
  <conditionalFormatting sqref="O53">
    <cfRule type="cellIs" dxfId="1050" priority="411" stopIfTrue="1" operator="lessThan">
      <formula>-0.1</formula>
    </cfRule>
    <cfRule type="cellIs" dxfId="1049" priority="412" stopIfTrue="1" operator="greaterThan">
      <formula>0.1</formula>
    </cfRule>
    <cfRule type="cellIs" dxfId="1048" priority="413" stopIfTrue="1" operator="lessThan">
      <formula>-0.1</formula>
    </cfRule>
    <cfRule type="cellIs" dxfId="1047" priority="414" stopIfTrue="1" operator="greaterThan">
      <formula>0.1</formula>
    </cfRule>
  </conditionalFormatting>
  <conditionalFormatting sqref="J53">
    <cfRule type="cellIs" dxfId="1046" priority="408" stopIfTrue="1" operator="lessThan">
      <formula>-0.1</formula>
    </cfRule>
  </conditionalFormatting>
  <conditionalFormatting sqref="J53">
    <cfRule type="cellIs" dxfId="1045" priority="407" stopIfTrue="1" operator="greaterThan">
      <formula xml:space="preserve"> 0.1</formula>
    </cfRule>
  </conditionalFormatting>
  <conditionalFormatting sqref="J53">
    <cfRule type="cellIs" dxfId="1044" priority="405" stopIfTrue="1" operator="between">
      <formula>0.2</formula>
      <formula>1</formula>
    </cfRule>
    <cfRule type="cellIs" dxfId="1043" priority="406" stopIfTrue="1" operator="between">
      <formula>-1</formula>
      <formula>-0.2</formula>
    </cfRule>
  </conditionalFormatting>
  <conditionalFormatting sqref="S61">
    <cfRule type="cellIs" dxfId="1042" priority="403" stopIfTrue="1" operator="between">
      <formula>0.2</formula>
      <formula>1</formula>
    </cfRule>
    <cfRule type="cellIs" dxfId="1041" priority="404" stopIfTrue="1" operator="between">
      <formula>-1</formula>
      <formula>-0.2</formula>
    </cfRule>
  </conditionalFormatting>
  <conditionalFormatting sqref="F61 T61">
    <cfRule type="cellIs" dxfId="1040" priority="401" stopIfTrue="1" operator="lessThan">
      <formula>-0.2</formula>
    </cfRule>
    <cfRule type="cellIs" dxfId="1039" priority="402" stopIfTrue="1" operator="greaterThan">
      <formula>0.2</formula>
    </cfRule>
  </conditionalFormatting>
  <conditionalFormatting sqref="E61:F61 J61">
    <cfRule type="cellIs" dxfId="1038" priority="400" stopIfTrue="1" operator="lessThan">
      <formula>-0.1</formula>
    </cfRule>
  </conditionalFormatting>
  <conditionalFormatting sqref="E61:F61 J61">
    <cfRule type="cellIs" dxfId="1037" priority="399" stopIfTrue="1" operator="greaterThan">
      <formula xml:space="preserve"> 0.1</formula>
    </cfRule>
  </conditionalFormatting>
  <conditionalFormatting sqref="T61">
    <cfRule type="cellIs" dxfId="1036" priority="397" stopIfTrue="1" operator="lessThan">
      <formula>-0.2</formula>
    </cfRule>
    <cfRule type="cellIs" dxfId="1035" priority="398" stopIfTrue="1" operator="greaterThan">
      <formula>0.2</formula>
    </cfRule>
  </conditionalFormatting>
  <conditionalFormatting sqref="F61">
    <cfRule type="cellIs" dxfId="1034" priority="395" stopIfTrue="1" operator="lessThan">
      <formula>-0.2</formula>
    </cfRule>
    <cfRule type="cellIs" dxfId="1033" priority="396" stopIfTrue="1" operator="greaterThan">
      <formula>0.2</formula>
    </cfRule>
  </conditionalFormatting>
  <conditionalFormatting sqref="E61:F61">
    <cfRule type="cellIs" dxfId="1032" priority="394" stopIfTrue="1" operator="lessThan">
      <formula>-0.1</formula>
    </cfRule>
  </conditionalFormatting>
  <conditionalFormatting sqref="E61:F61">
    <cfRule type="cellIs" dxfId="1031" priority="393" stopIfTrue="1" operator="greaterThan">
      <formula xml:space="preserve"> 0.1</formula>
    </cfRule>
  </conditionalFormatting>
  <conditionalFormatting sqref="O61">
    <cfRule type="cellIs" dxfId="1030" priority="383" stopIfTrue="1" operator="lessThan">
      <formula>-0.1</formula>
    </cfRule>
    <cfRule type="cellIs" dxfId="1029" priority="384" stopIfTrue="1" operator="greaterThan">
      <formula>0.1</formula>
    </cfRule>
    <cfRule type="cellIs" dxfId="1028" priority="385" stopIfTrue="1" operator="lessThan">
      <formula>-0.1</formula>
    </cfRule>
    <cfRule type="cellIs" dxfId="1027" priority="386" stopIfTrue="1" operator="greaterThan">
      <formula>0.1</formula>
    </cfRule>
  </conditionalFormatting>
  <conditionalFormatting sqref="O61">
    <cfRule type="cellIs" dxfId="1026" priority="381" stopIfTrue="1" operator="between">
      <formula>0.1</formula>
      <formula>1</formula>
    </cfRule>
    <cfRule type="cellIs" dxfId="1025" priority="382" stopIfTrue="1" operator="between">
      <formula>-1</formula>
      <formula>-0.1</formula>
    </cfRule>
  </conditionalFormatting>
  <conditionalFormatting sqref="O61">
    <cfRule type="cellIs" dxfId="1024" priority="391" stopIfTrue="1" operator="between">
      <formula>0.1</formula>
      <formula>1</formula>
    </cfRule>
    <cfRule type="cellIs" dxfId="1023" priority="392" stopIfTrue="1" operator="between">
      <formula>-1</formula>
      <formula>-0.1</formula>
    </cfRule>
  </conditionalFormatting>
  <conditionalFormatting sqref="O61">
    <cfRule type="cellIs" dxfId="1022" priority="387" stopIfTrue="1" operator="lessThan">
      <formula>-0.1</formula>
    </cfRule>
    <cfRule type="cellIs" dxfId="1021" priority="388" stopIfTrue="1" operator="greaterThan">
      <formula>0.1</formula>
    </cfRule>
    <cfRule type="cellIs" dxfId="1020" priority="389" stopIfTrue="1" operator="lessThan">
      <formula>-0.1</formula>
    </cfRule>
    <cfRule type="cellIs" dxfId="1019" priority="390" stopIfTrue="1" operator="greaterThan">
      <formula>0.1</formula>
    </cfRule>
  </conditionalFormatting>
  <conditionalFormatting sqref="J61">
    <cfRule type="cellIs" dxfId="1018" priority="380" stopIfTrue="1" operator="lessThan">
      <formula>-0.1</formula>
    </cfRule>
  </conditionalFormatting>
  <conditionalFormatting sqref="J61">
    <cfRule type="cellIs" dxfId="1017" priority="379" stopIfTrue="1" operator="greaterThan">
      <formula xml:space="preserve"> 0.1</formula>
    </cfRule>
  </conditionalFormatting>
  <conditionalFormatting sqref="S57:S60">
    <cfRule type="cellIs" dxfId="1016" priority="377" stopIfTrue="1" operator="between">
      <formula>0.2</formula>
      <formula>1</formula>
    </cfRule>
    <cfRule type="cellIs" dxfId="1015" priority="378" stopIfTrue="1" operator="between">
      <formula>-1</formula>
      <formula>-0.2</formula>
    </cfRule>
  </conditionalFormatting>
  <conditionalFormatting sqref="F57:F60 T57:T60">
    <cfRule type="cellIs" dxfId="1014" priority="375" stopIfTrue="1" operator="lessThan">
      <formula>-0.2</formula>
    </cfRule>
    <cfRule type="cellIs" dxfId="1013" priority="376" stopIfTrue="1" operator="greaterThan">
      <formula>0.2</formula>
    </cfRule>
  </conditionalFormatting>
  <conditionalFormatting sqref="J57:J60 E57:F60">
    <cfRule type="cellIs" dxfId="1012" priority="374" stopIfTrue="1" operator="lessThan">
      <formula>-0.1</formula>
    </cfRule>
  </conditionalFormatting>
  <conditionalFormatting sqref="J57:J60 E57:F60">
    <cfRule type="cellIs" dxfId="1011" priority="373" stopIfTrue="1" operator="greaterThan">
      <formula xml:space="preserve"> 0.1</formula>
    </cfRule>
  </conditionalFormatting>
  <conditionalFormatting sqref="T57:T60">
    <cfRule type="cellIs" dxfId="1010" priority="371" stopIfTrue="1" operator="lessThan">
      <formula>-0.2</formula>
    </cfRule>
    <cfRule type="cellIs" dxfId="1009" priority="372" stopIfTrue="1" operator="greaterThan">
      <formula>0.2</formula>
    </cfRule>
  </conditionalFormatting>
  <conditionalFormatting sqref="F57:F60">
    <cfRule type="cellIs" dxfId="1008" priority="369" stopIfTrue="1" operator="lessThan">
      <formula>-0.2</formula>
    </cfRule>
    <cfRule type="cellIs" dxfId="1007" priority="370" stopIfTrue="1" operator="greaterThan">
      <formula>0.2</formula>
    </cfRule>
  </conditionalFormatting>
  <conditionalFormatting sqref="E57:F60">
    <cfRule type="cellIs" dxfId="1006" priority="368" stopIfTrue="1" operator="lessThan">
      <formula>-0.1</formula>
    </cfRule>
  </conditionalFormatting>
  <conditionalFormatting sqref="E57:F60">
    <cfRule type="cellIs" dxfId="1005" priority="367" stopIfTrue="1" operator="greaterThan">
      <formula xml:space="preserve"> 0.1</formula>
    </cfRule>
  </conditionalFormatting>
  <conditionalFormatting sqref="O57:O60">
    <cfRule type="cellIs" dxfId="1004" priority="357" stopIfTrue="1" operator="lessThan">
      <formula>-0.1</formula>
    </cfRule>
    <cfRule type="cellIs" dxfId="1003" priority="358" stopIfTrue="1" operator="greaterThan">
      <formula>0.1</formula>
    </cfRule>
    <cfRule type="cellIs" dxfId="1002" priority="359" stopIfTrue="1" operator="lessThan">
      <formula>-0.1</formula>
    </cfRule>
    <cfRule type="cellIs" dxfId="1001" priority="360" stopIfTrue="1" operator="greaterThan">
      <formula>0.1</formula>
    </cfRule>
  </conditionalFormatting>
  <conditionalFormatting sqref="O57:O60">
    <cfRule type="cellIs" dxfId="1000" priority="355" stopIfTrue="1" operator="between">
      <formula>0.1</formula>
      <formula>1</formula>
    </cfRule>
    <cfRule type="cellIs" dxfId="999" priority="356" stopIfTrue="1" operator="between">
      <formula>-1</formula>
      <formula>-0.1</formula>
    </cfRule>
  </conditionalFormatting>
  <conditionalFormatting sqref="O57:O60">
    <cfRule type="cellIs" dxfId="998" priority="365" stopIfTrue="1" operator="between">
      <formula>0.1</formula>
      <formula>1</formula>
    </cfRule>
    <cfRule type="cellIs" dxfId="997" priority="366" stopIfTrue="1" operator="between">
      <formula>-1</formula>
      <formula>-0.1</formula>
    </cfRule>
  </conditionalFormatting>
  <conditionalFormatting sqref="O57:O60">
    <cfRule type="cellIs" dxfId="996" priority="361" stopIfTrue="1" operator="lessThan">
      <formula>-0.1</formula>
    </cfRule>
    <cfRule type="cellIs" dxfId="995" priority="362" stopIfTrue="1" operator="greaterThan">
      <formula>0.1</formula>
    </cfRule>
    <cfRule type="cellIs" dxfId="994" priority="363" stopIfTrue="1" operator="lessThan">
      <formula>-0.1</formula>
    </cfRule>
    <cfRule type="cellIs" dxfId="993" priority="364" stopIfTrue="1" operator="greaterThan">
      <formula>0.1</formula>
    </cfRule>
  </conditionalFormatting>
  <conditionalFormatting sqref="J57:J60">
    <cfRule type="cellIs" dxfId="992" priority="354" stopIfTrue="1" operator="lessThan">
      <formula>-0.1</formula>
    </cfRule>
  </conditionalFormatting>
  <conditionalFormatting sqref="J57:J60">
    <cfRule type="cellIs" dxfId="991" priority="353" stopIfTrue="1" operator="greaterThan">
      <formula xml:space="preserve"> 0.1</formula>
    </cfRule>
  </conditionalFormatting>
  <conditionalFormatting sqref="S62">
    <cfRule type="cellIs" dxfId="990" priority="351" stopIfTrue="1" operator="between">
      <formula>0.2</formula>
      <formula>1</formula>
    </cfRule>
    <cfRule type="cellIs" dxfId="989" priority="352" stopIfTrue="1" operator="between">
      <formula>-1</formula>
      <formula>-0.2</formula>
    </cfRule>
  </conditionalFormatting>
  <conditionalFormatting sqref="F62 T62">
    <cfRule type="cellIs" dxfId="988" priority="349" stopIfTrue="1" operator="lessThan">
      <formula>-0.2</formula>
    </cfRule>
    <cfRule type="cellIs" dxfId="987" priority="350" stopIfTrue="1" operator="greaterThan">
      <formula>0.2</formula>
    </cfRule>
  </conditionalFormatting>
  <conditionalFormatting sqref="E62:F62">
    <cfRule type="cellIs" dxfId="986" priority="348" stopIfTrue="1" operator="lessThan">
      <formula>-0.1</formula>
    </cfRule>
  </conditionalFormatting>
  <conditionalFormatting sqref="E62:F62">
    <cfRule type="cellIs" dxfId="985" priority="347" stopIfTrue="1" operator="greaterThan">
      <formula xml:space="preserve"> 0.1</formula>
    </cfRule>
  </conditionalFormatting>
  <conditionalFormatting sqref="S62">
    <cfRule type="cellIs" dxfId="984" priority="345" stopIfTrue="1" operator="between">
      <formula>0.2</formula>
      <formula>1</formula>
    </cfRule>
    <cfRule type="cellIs" dxfId="983" priority="346" stopIfTrue="1" operator="between">
      <formula>-1</formula>
      <formula>-0.2</formula>
    </cfRule>
  </conditionalFormatting>
  <conditionalFormatting sqref="E62:F62">
    <cfRule type="cellIs" dxfId="982" priority="344" stopIfTrue="1" operator="lessThan">
      <formula>-0.1</formula>
    </cfRule>
  </conditionalFormatting>
  <conditionalFormatting sqref="E62:F62">
    <cfRule type="cellIs" dxfId="981" priority="343" stopIfTrue="1" operator="greaterThan">
      <formula xml:space="preserve"> 0.1</formula>
    </cfRule>
  </conditionalFormatting>
  <conditionalFormatting sqref="S62">
    <cfRule type="cellIs" dxfId="980" priority="341" stopIfTrue="1" operator="between">
      <formula>0.2</formula>
      <formula>1</formula>
    </cfRule>
    <cfRule type="cellIs" dxfId="979" priority="342" stopIfTrue="1" operator="between">
      <formula>-1</formula>
      <formula>-0.2</formula>
    </cfRule>
  </conditionalFormatting>
  <conditionalFormatting sqref="E62:F62">
    <cfRule type="cellIs" dxfId="978" priority="340" stopIfTrue="1" operator="lessThan">
      <formula>-0.1</formula>
    </cfRule>
  </conditionalFormatting>
  <conditionalFormatting sqref="E62:F62">
    <cfRule type="cellIs" dxfId="977" priority="339" stopIfTrue="1" operator="greaterThan">
      <formula xml:space="preserve"> 0.1</formula>
    </cfRule>
  </conditionalFormatting>
  <conditionalFormatting sqref="O62">
    <cfRule type="cellIs" dxfId="976" priority="337" stopIfTrue="1" operator="between">
      <formula>0.1</formula>
      <formula>1</formula>
    </cfRule>
    <cfRule type="cellIs" dxfId="975" priority="338" stopIfTrue="1" operator="between">
      <formula>-1</formula>
      <formula>-0.1</formula>
    </cfRule>
  </conditionalFormatting>
  <conditionalFormatting sqref="O62">
    <cfRule type="cellIs" dxfId="974" priority="333" stopIfTrue="1" operator="lessThan">
      <formula>-0.1</formula>
    </cfRule>
    <cfRule type="cellIs" dxfId="973" priority="334" stopIfTrue="1" operator="greaterThan">
      <formula>0.1</formula>
    </cfRule>
    <cfRule type="cellIs" dxfId="972" priority="335" stopIfTrue="1" operator="lessThan">
      <formula>-0.1</formula>
    </cfRule>
    <cfRule type="cellIs" dxfId="971" priority="336" stopIfTrue="1" operator="greaterThan">
      <formula>0.1</formula>
    </cfRule>
  </conditionalFormatting>
  <conditionalFormatting sqref="O62">
    <cfRule type="cellIs" dxfId="970" priority="331" stopIfTrue="1" operator="between">
      <formula>0.1</formula>
      <formula>1</formula>
    </cfRule>
    <cfRule type="cellIs" dxfId="969" priority="332" stopIfTrue="1" operator="between">
      <formula>-1</formula>
      <formula>-0.1</formula>
    </cfRule>
  </conditionalFormatting>
  <conditionalFormatting sqref="O62">
    <cfRule type="cellIs" dxfId="968" priority="327" stopIfTrue="1" operator="lessThan">
      <formula>-0.1</formula>
    </cfRule>
    <cfRule type="cellIs" dxfId="967" priority="328" stopIfTrue="1" operator="greaterThan">
      <formula>0.1</formula>
    </cfRule>
    <cfRule type="cellIs" dxfId="966" priority="329" stopIfTrue="1" operator="lessThan">
      <formula>-0.1</formula>
    </cfRule>
    <cfRule type="cellIs" dxfId="965" priority="330" stopIfTrue="1" operator="greaterThan">
      <formula>0.1</formula>
    </cfRule>
  </conditionalFormatting>
  <conditionalFormatting sqref="O62">
    <cfRule type="cellIs" dxfId="964" priority="325" stopIfTrue="1" operator="between">
      <formula>0.1</formula>
      <formula>1</formula>
    </cfRule>
    <cfRule type="cellIs" dxfId="963" priority="326" stopIfTrue="1" operator="between">
      <formula>-1</formula>
      <formula>-0.1</formula>
    </cfRule>
  </conditionalFormatting>
  <conditionalFormatting sqref="O62">
    <cfRule type="cellIs" dxfId="962" priority="321" stopIfTrue="1" operator="lessThan">
      <formula>-0.1</formula>
    </cfRule>
    <cfRule type="cellIs" dxfId="961" priority="322" stopIfTrue="1" operator="greaterThan">
      <formula>0.1</formula>
    </cfRule>
    <cfRule type="cellIs" dxfId="960" priority="323" stopIfTrue="1" operator="lessThan">
      <formula>-0.1</formula>
    </cfRule>
    <cfRule type="cellIs" dxfId="959" priority="324" stopIfTrue="1" operator="greaterThan">
      <formula>0.1</formula>
    </cfRule>
  </conditionalFormatting>
  <conditionalFormatting sqref="J62">
    <cfRule type="cellIs" dxfId="958" priority="320" stopIfTrue="1" operator="lessThan">
      <formula>-0.1</formula>
    </cfRule>
  </conditionalFormatting>
  <conditionalFormatting sqref="J62">
    <cfRule type="cellIs" dxfId="957" priority="319" stopIfTrue="1" operator="greaterThan">
      <formula xml:space="preserve"> 0.1</formula>
    </cfRule>
  </conditionalFormatting>
  <conditionalFormatting sqref="J62">
    <cfRule type="cellIs" dxfId="956" priority="318" stopIfTrue="1" operator="lessThan">
      <formula>-0.1</formula>
    </cfRule>
  </conditionalFormatting>
  <conditionalFormatting sqref="J62">
    <cfRule type="cellIs" dxfId="955" priority="317" stopIfTrue="1" operator="greaterThan">
      <formula xml:space="preserve"> 0.1</formula>
    </cfRule>
  </conditionalFormatting>
  <conditionalFormatting sqref="J62">
    <cfRule type="cellIs" dxfId="954" priority="316" stopIfTrue="1" operator="lessThan">
      <formula>-0.1</formula>
    </cfRule>
  </conditionalFormatting>
  <conditionalFormatting sqref="J62">
    <cfRule type="cellIs" dxfId="953" priority="315" stopIfTrue="1" operator="greaterThan">
      <formula xml:space="preserve"> 0.1</formula>
    </cfRule>
  </conditionalFormatting>
  <conditionalFormatting sqref="S70">
    <cfRule type="cellIs" dxfId="952" priority="313" stopIfTrue="1" operator="between">
      <formula>0.2</formula>
      <formula>1</formula>
    </cfRule>
    <cfRule type="cellIs" dxfId="951" priority="314" stopIfTrue="1" operator="between">
      <formula>-1</formula>
      <formula>-0.2</formula>
    </cfRule>
  </conditionalFormatting>
  <conditionalFormatting sqref="T70 F70">
    <cfRule type="cellIs" dxfId="950" priority="311" stopIfTrue="1" operator="lessThan">
      <formula>-0.2</formula>
    </cfRule>
    <cfRule type="cellIs" dxfId="949" priority="312" stopIfTrue="1" operator="greaterThan">
      <formula>0.2</formula>
    </cfRule>
  </conditionalFormatting>
  <conditionalFormatting sqref="T70">
    <cfRule type="cellIs" dxfId="948" priority="307" stopIfTrue="1" operator="lessThan">
      <formula>-0.2</formula>
    </cfRule>
    <cfRule type="cellIs" dxfId="947" priority="308" stopIfTrue="1" operator="greaterThan">
      <formula>0.2</formula>
    </cfRule>
  </conditionalFormatting>
  <conditionalFormatting sqref="F70">
    <cfRule type="cellIs" dxfId="946" priority="305" stopIfTrue="1" operator="lessThan">
      <formula>-0.2</formula>
    </cfRule>
    <cfRule type="cellIs" dxfId="945" priority="306" stopIfTrue="1" operator="greaterThan">
      <formula>0.2</formula>
    </cfRule>
  </conditionalFormatting>
  <conditionalFormatting sqref="E70:F70">
    <cfRule type="cellIs" dxfId="944" priority="310" stopIfTrue="1" operator="lessThan">
      <formula>-0.1</formula>
    </cfRule>
  </conditionalFormatting>
  <conditionalFormatting sqref="E70:F70">
    <cfRule type="cellIs" dxfId="943" priority="309" stopIfTrue="1" operator="greaterThan">
      <formula xml:space="preserve"> 0.1</formula>
    </cfRule>
  </conditionalFormatting>
  <conditionalFormatting sqref="E70:F70">
    <cfRule type="cellIs" dxfId="942" priority="304" stopIfTrue="1" operator="lessThan">
      <formula>-0.1</formula>
    </cfRule>
  </conditionalFormatting>
  <conditionalFormatting sqref="E70:F70">
    <cfRule type="cellIs" dxfId="941" priority="303" stopIfTrue="1" operator="greaterThan">
      <formula xml:space="preserve"> 0.1</formula>
    </cfRule>
  </conditionalFormatting>
  <conditionalFormatting sqref="S70">
    <cfRule type="cellIs" dxfId="940" priority="301" stopIfTrue="1" operator="between">
      <formula>0.2</formula>
      <formula>1</formula>
    </cfRule>
    <cfRule type="cellIs" dxfId="939" priority="302" stopIfTrue="1" operator="between">
      <formula>-1</formula>
      <formula>-0.2</formula>
    </cfRule>
  </conditionalFormatting>
  <conditionalFormatting sqref="E70:F70">
    <cfRule type="cellIs" dxfId="938" priority="300" stopIfTrue="1" operator="lessThan">
      <formula>-0.1</formula>
    </cfRule>
  </conditionalFormatting>
  <conditionalFormatting sqref="E70:F70">
    <cfRule type="cellIs" dxfId="937" priority="299" stopIfTrue="1" operator="greaterThan">
      <formula xml:space="preserve"> 0.1</formula>
    </cfRule>
  </conditionalFormatting>
  <conditionalFormatting sqref="O70">
    <cfRule type="cellIs" dxfId="936" priority="297" stopIfTrue="1" operator="between">
      <formula>0.1</formula>
      <formula>1</formula>
    </cfRule>
    <cfRule type="cellIs" dxfId="935" priority="298" stopIfTrue="1" operator="between">
      <formula>-1</formula>
      <formula>-0.1</formula>
    </cfRule>
  </conditionalFormatting>
  <conditionalFormatting sqref="O70">
    <cfRule type="cellIs" dxfId="934" priority="293" stopIfTrue="1" operator="lessThan">
      <formula>-0.1</formula>
    </cfRule>
    <cfRule type="cellIs" dxfId="933" priority="294" stopIfTrue="1" operator="greaterThan">
      <formula>0.1</formula>
    </cfRule>
    <cfRule type="cellIs" dxfId="932" priority="295" stopIfTrue="1" operator="lessThan">
      <formula>-0.1</formula>
    </cfRule>
    <cfRule type="cellIs" dxfId="931" priority="296" stopIfTrue="1" operator="greaterThan">
      <formula>0.1</formula>
    </cfRule>
  </conditionalFormatting>
  <conditionalFormatting sqref="O70">
    <cfRule type="cellIs" dxfId="930" priority="291" stopIfTrue="1" operator="between">
      <formula>0.1</formula>
      <formula>1</formula>
    </cfRule>
    <cfRule type="cellIs" dxfId="929" priority="292" stopIfTrue="1" operator="between">
      <formula>-1</formula>
      <formula>-0.1</formula>
    </cfRule>
  </conditionalFormatting>
  <conditionalFormatting sqref="O70">
    <cfRule type="cellIs" dxfId="928" priority="287" stopIfTrue="1" operator="lessThan">
      <formula>-0.1</formula>
    </cfRule>
    <cfRule type="cellIs" dxfId="927" priority="288" stopIfTrue="1" operator="greaterThan">
      <formula>0.1</formula>
    </cfRule>
    <cfRule type="cellIs" dxfId="926" priority="289" stopIfTrue="1" operator="lessThan">
      <formula>-0.1</formula>
    </cfRule>
    <cfRule type="cellIs" dxfId="925" priority="290" stopIfTrue="1" operator="greaterThan">
      <formula>0.1</formula>
    </cfRule>
  </conditionalFormatting>
  <conditionalFormatting sqref="O70">
    <cfRule type="cellIs" dxfId="924" priority="285" stopIfTrue="1" operator="between">
      <formula>0.1</formula>
      <formula>1</formula>
    </cfRule>
    <cfRule type="cellIs" dxfId="923" priority="286" stopIfTrue="1" operator="between">
      <formula>-1</formula>
      <formula>-0.1</formula>
    </cfRule>
  </conditionalFormatting>
  <conditionalFormatting sqref="O70">
    <cfRule type="cellIs" dxfId="922" priority="281" stopIfTrue="1" operator="lessThan">
      <formula>-0.1</formula>
    </cfRule>
    <cfRule type="cellIs" dxfId="921" priority="282" stopIfTrue="1" operator="greaterThan">
      <formula>0.1</formula>
    </cfRule>
    <cfRule type="cellIs" dxfId="920" priority="283" stopIfTrue="1" operator="lessThan">
      <formula>-0.1</formula>
    </cfRule>
    <cfRule type="cellIs" dxfId="919" priority="284" stopIfTrue="1" operator="greaterThan">
      <formula>0.1</formula>
    </cfRule>
  </conditionalFormatting>
  <conditionalFormatting sqref="J70">
    <cfRule type="cellIs" dxfId="918" priority="280" stopIfTrue="1" operator="lessThan">
      <formula>-0.1</formula>
    </cfRule>
  </conditionalFormatting>
  <conditionalFormatting sqref="J70">
    <cfRule type="cellIs" dxfId="917" priority="279" stopIfTrue="1" operator="greaterThan">
      <formula xml:space="preserve"> 0.1</formula>
    </cfRule>
  </conditionalFormatting>
  <conditionalFormatting sqref="J70">
    <cfRule type="cellIs" dxfId="916" priority="278" stopIfTrue="1" operator="lessThan">
      <formula>-0.1</formula>
    </cfRule>
  </conditionalFormatting>
  <conditionalFormatting sqref="J70">
    <cfRule type="cellIs" dxfId="915" priority="277" stopIfTrue="1" operator="greaterThan">
      <formula xml:space="preserve"> 0.1</formula>
    </cfRule>
  </conditionalFormatting>
  <conditionalFormatting sqref="J70">
    <cfRule type="cellIs" dxfId="914" priority="276" stopIfTrue="1" operator="lessThan">
      <formula>-0.1</formula>
    </cfRule>
  </conditionalFormatting>
  <conditionalFormatting sqref="J70">
    <cfRule type="cellIs" dxfId="913" priority="275" stopIfTrue="1" operator="greaterThan">
      <formula xml:space="preserve"> 0.1</formula>
    </cfRule>
  </conditionalFormatting>
  <conditionalFormatting sqref="F40 T40">
    <cfRule type="cellIs" dxfId="912" priority="263" stopIfTrue="1" operator="between">
      <formula>0.2</formula>
      <formula>1</formula>
    </cfRule>
    <cfRule type="cellIs" dxfId="911" priority="264" stopIfTrue="1" operator="between">
      <formula>-0.2</formula>
      <formula>-1</formula>
    </cfRule>
  </conditionalFormatting>
  <conditionalFormatting sqref="E40:F40">
    <cfRule type="cellIs" dxfId="910" priority="262" stopIfTrue="1" operator="lessThan">
      <formula>-0.1</formula>
    </cfRule>
  </conditionalFormatting>
  <conditionalFormatting sqref="E40:F40">
    <cfRule type="cellIs" dxfId="909" priority="261" stopIfTrue="1" operator="greaterThan">
      <formula xml:space="preserve"> 0.1</formula>
    </cfRule>
  </conditionalFormatting>
  <conditionalFormatting sqref="T40">
    <cfRule type="cellIs" dxfId="908" priority="259" stopIfTrue="1" operator="lessThan">
      <formula>-0.2</formula>
    </cfRule>
    <cfRule type="cellIs" dxfId="907" priority="260" stopIfTrue="1" operator="greaterThan">
      <formula>0.2</formula>
    </cfRule>
  </conditionalFormatting>
  <conditionalFormatting sqref="F40">
    <cfRule type="cellIs" dxfId="906" priority="257" stopIfTrue="1" operator="lessThan">
      <formula>-0.2</formula>
    </cfRule>
    <cfRule type="cellIs" dxfId="905" priority="258" stopIfTrue="1" operator="greaterThan">
      <formula>0.2</formula>
    </cfRule>
  </conditionalFormatting>
  <conditionalFormatting sqref="O40">
    <cfRule type="cellIs" dxfId="904" priority="256" stopIfTrue="1" operator="lessThan">
      <formula>0</formula>
    </cfRule>
  </conditionalFormatting>
  <conditionalFormatting sqref="O40">
    <cfRule type="cellIs" dxfId="903" priority="254" stopIfTrue="1" operator="between">
      <formula>0.1</formula>
      <formula>1</formula>
    </cfRule>
    <cfRule type="cellIs" dxfId="902" priority="255" stopIfTrue="1" operator="between">
      <formula>-1</formula>
      <formula>-0.1</formula>
    </cfRule>
  </conditionalFormatting>
  <conditionalFormatting sqref="O40">
    <cfRule type="cellIs" dxfId="901" priority="250" stopIfTrue="1" operator="lessThan">
      <formula>-0.1</formula>
    </cfRule>
    <cfRule type="cellIs" dxfId="900" priority="251" stopIfTrue="1" operator="greaterThan">
      <formula>0.1</formula>
    </cfRule>
    <cfRule type="cellIs" dxfId="899" priority="252" stopIfTrue="1" operator="lessThan">
      <formula>-0.1</formula>
    </cfRule>
    <cfRule type="cellIs" dxfId="898" priority="253" stopIfTrue="1" operator="greaterThan">
      <formula>0.1</formula>
    </cfRule>
  </conditionalFormatting>
  <conditionalFormatting sqref="J40">
    <cfRule type="cellIs" dxfId="897" priority="249" stopIfTrue="1" operator="lessThan">
      <formula>-0.1</formula>
    </cfRule>
  </conditionalFormatting>
  <conditionalFormatting sqref="J40">
    <cfRule type="cellIs" dxfId="896" priority="248" stopIfTrue="1" operator="greaterThan">
      <formula xml:space="preserve"> 0.1</formula>
    </cfRule>
  </conditionalFormatting>
  <conditionalFormatting sqref="S54:S56">
    <cfRule type="cellIs" dxfId="895" priority="236" stopIfTrue="1" operator="between">
      <formula>0.2</formula>
      <formula>1</formula>
    </cfRule>
    <cfRule type="cellIs" dxfId="894" priority="237" stopIfTrue="1" operator="between">
      <formula>-1</formula>
      <formula>-0.2</formula>
    </cfRule>
  </conditionalFormatting>
  <conditionalFormatting sqref="T54:T56 F54:F56">
    <cfRule type="cellIs" dxfId="893" priority="234" stopIfTrue="1" operator="lessThan">
      <formula>-0.2</formula>
    </cfRule>
    <cfRule type="cellIs" dxfId="892" priority="235" stopIfTrue="1" operator="greaterThan">
      <formula>0.2</formula>
    </cfRule>
  </conditionalFormatting>
  <conditionalFormatting sqref="E54:F56 J54:J56">
    <cfRule type="cellIs" dxfId="891" priority="233" stopIfTrue="1" operator="lessThan">
      <formula>-0.1</formula>
    </cfRule>
  </conditionalFormatting>
  <conditionalFormatting sqref="E54:F56 J54:J56">
    <cfRule type="cellIs" dxfId="890" priority="232" stopIfTrue="1" operator="greaterThan">
      <formula xml:space="preserve"> 0.1</formula>
    </cfRule>
  </conditionalFormatting>
  <conditionalFormatting sqref="T54:T56">
    <cfRule type="cellIs" dxfId="889" priority="230" stopIfTrue="1" operator="lessThan">
      <formula>-0.2</formula>
    </cfRule>
    <cfRule type="cellIs" dxfId="888" priority="231" stopIfTrue="1" operator="greaterThan">
      <formula>0.2</formula>
    </cfRule>
  </conditionalFormatting>
  <conditionalFormatting sqref="F54:F56">
    <cfRule type="cellIs" dxfId="887" priority="228" stopIfTrue="1" operator="lessThan">
      <formula>-0.2</formula>
    </cfRule>
    <cfRule type="cellIs" dxfId="886" priority="229" stopIfTrue="1" operator="greaterThan">
      <formula>0.2</formula>
    </cfRule>
  </conditionalFormatting>
  <conditionalFormatting sqref="E54:F56">
    <cfRule type="cellIs" dxfId="885" priority="227" stopIfTrue="1" operator="lessThan">
      <formula>-0.1</formula>
    </cfRule>
  </conditionalFormatting>
  <conditionalFormatting sqref="E54:F56">
    <cfRule type="cellIs" dxfId="884" priority="226" stopIfTrue="1" operator="greaterThan">
      <formula xml:space="preserve"> 0.1</formula>
    </cfRule>
  </conditionalFormatting>
  <conditionalFormatting sqref="O54:O56">
    <cfRule type="cellIs" dxfId="883" priority="216" stopIfTrue="1" operator="lessThan">
      <formula>-0.1</formula>
    </cfRule>
    <cfRule type="cellIs" dxfId="882" priority="217" stopIfTrue="1" operator="greaterThan">
      <formula>0.1</formula>
    </cfRule>
    <cfRule type="cellIs" dxfId="881" priority="218" stopIfTrue="1" operator="lessThan">
      <formula>-0.1</formula>
    </cfRule>
    <cfRule type="cellIs" dxfId="880" priority="219" stopIfTrue="1" operator="greaterThan">
      <formula>0.1</formula>
    </cfRule>
  </conditionalFormatting>
  <conditionalFormatting sqref="O54:O56">
    <cfRule type="cellIs" dxfId="879" priority="214" stopIfTrue="1" operator="between">
      <formula>0.1</formula>
      <formula>1</formula>
    </cfRule>
    <cfRule type="cellIs" dxfId="878" priority="215" stopIfTrue="1" operator="between">
      <formula>-1</formula>
      <formula>-0.1</formula>
    </cfRule>
  </conditionalFormatting>
  <conditionalFormatting sqref="O54:O56">
    <cfRule type="cellIs" dxfId="877" priority="224" stopIfTrue="1" operator="between">
      <formula>0.1</formula>
      <formula>1</formula>
    </cfRule>
    <cfRule type="cellIs" dxfId="876" priority="225" stopIfTrue="1" operator="between">
      <formula>-1</formula>
      <formula>-0.1</formula>
    </cfRule>
  </conditionalFormatting>
  <conditionalFormatting sqref="O54:O56">
    <cfRule type="cellIs" dxfId="875" priority="220" stopIfTrue="1" operator="lessThan">
      <formula>-0.1</formula>
    </cfRule>
    <cfRule type="cellIs" dxfId="874" priority="221" stopIfTrue="1" operator="greaterThan">
      <formula>0.1</formula>
    </cfRule>
    <cfRule type="cellIs" dxfId="873" priority="222" stopIfTrue="1" operator="lessThan">
      <formula>-0.1</formula>
    </cfRule>
    <cfRule type="cellIs" dxfId="872" priority="223" stopIfTrue="1" operator="greaterThan">
      <formula>0.1</formula>
    </cfRule>
  </conditionalFormatting>
  <conditionalFormatting sqref="J54:J56">
    <cfRule type="cellIs" dxfId="871" priority="213" stopIfTrue="1" operator="lessThan">
      <formula>-0.1</formula>
    </cfRule>
  </conditionalFormatting>
  <conditionalFormatting sqref="J54:J56">
    <cfRule type="cellIs" dxfId="870" priority="212" stopIfTrue="1" operator="greaterThan">
      <formula xml:space="preserve"> 0.1</formula>
    </cfRule>
  </conditionalFormatting>
  <conditionalFormatting sqref="E7">
    <cfRule type="cellIs" dxfId="869" priority="199" stopIfTrue="1" operator="lessThan">
      <formula>-0.1</formula>
    </cfRule>
  </conditionalFormatting>
  <conditionalFormatting sqref="E7">
    <cfRule type="cellIs" dxfId="868" priority="198" stopIfTrue="1" operator="greaterThan">
      <formula xml:space="preserve"> 0.1</formula>
    </cfRule>
  </conditionalFormatting>
  <conditionalFormatting sqref="E7">
    <cfRule type="cellIs" dxfId="867" priority="197" stopIfTrue="1" operator="lessThan">
      <formula>-0.1</formula>
    </cfRule>
  </conditionalFormatting>
  <conditionalFormatting sqref="E7">
    <cfRule type="cellIs" dxfId="866" priority="196" stopIfTrue="1" operator="greaterThan">
      <formula xml:space="preserve"> 0.1</formula>
    </cfRule>
  </conditionalFormatting>
  <conditionalFormatting sqref="E9">
    <cfRule type="cellIs" dxfId="865" priority="195" stopIfTrue="1" operator="lessThan">
      <formula>-0.1</formula>
    </cfRule>
  </conditionalFormatting>
  <conditionalFormatting sqref="E9">
    <cfRule type="cellIs" dxfId="864" priority="194" stopIfTrue="1" operator="greaterThan">
      <formula xml:space="preserve"> 0.1</formula>
    </cfRule>
  </conditionalFormatting>
  <conditionalFormatting sqref="E9">
    <cfRule type="cellIs" dxfId="863" priority="193" stopIfTrue="1" operator="lessThan">
      <formula>-0.1</formula>
    </cfRule>
  </conditionalFormatting>
  <conditionalFormatting sqref="E9">
    <cfRule type="cellIs" dxfId="862" priority="192" stopIfTrue="1" operator="greaterThan">
      <formula xml:space="preserve"> 0.1</formula>
    </cfRule>
  </conditionalFormatting>
  <conditionalFormatting sqref="E8">
    <cfRule type="cellIs" dxfId="861" priority="191" stopIfTrue="1" operator="lessThan">
      <formula>-0.1</formula>
    </cfRule>
  </conditionalFormatting>
  <conditionalFormatting sqref="E8">
    <cfRule type="cellIs" dxfId="860" priority="190" stopIfTrue="1" operator="greaterThan">
      <formula xml:space="preserve"> 0.1</formula>
    </cfRule>
  </conditionalFormatting>
  <conditionalFormatting sqref="E8">
    <cfRule type="cellIs" dxfId="859" priority="189" stopIfTrue="1" operator="lessThan">
      <formula>-0.1</formula>
    </cfRule>
  </conditionalFormatting>
  <conditionalFormatting sqref="E8">
    <cfRule type="cellIs" dxfId="858" priority="188" stopIfTrue="1" operator="greaterThan">
      <formula xml:space="preserve"> 0.1</formula>
    </cfRule>
  </conditionalFormatting>
  <conditionalFormatting sqref="F7">
    <cfRule type="cellIs" dxfId="857" priority="186" stopIfTrue="1" operator="lessThan">
      <formula>-0.2</formula>
    </cfRule>
    <cfRule type="cellIs" dxfId="856" priority="187" stopIfTrue="1" operator="greaterThan">
      <formula>0.2</formula>
    </cfRule>
  </conditionalFormatting>
  <conditionalFormatting sqref="F7">
    <cfRule type="cellIs" dxfId="855" priority="184" stopIfTrue="1" operator="between">
      <formula>0.2</formula>
      <formula>1</formula>
    </cfRule>
    <cfRule type="cellIs" dxfId="854" priority="185" stopIfTrue="1" operator="between">
      <formula>-0.2</formula>
      <formula>-1</formula>
    </cfRule>
  </conditionalFormatting>
  <conditionalFormatting sqref="F7">
    <cfRule type="cellIs" dxfId="853" priority="183" stopIfTrue="1" operator="lessThan">
      <formula>-0.1</formula>
    </cfRule>
  </conditionalFormatting>
  <conditionalFormatting sqref="F7">
    <cfRule type="cellIs" dxfId="852" priority="182" stopIfTrue="1" operator="greaterThan">
      <formula xml:space="preserve"> 0.1</formula>
    </cfRule>
  </conditionalFormatting>
  <conditionalFormatting sqref="F7">
    <cfRule type="cellIs" dxfId="851" priority="181" stopIfTrue="1" operator="lessThan">
      <formula>-0.1</formula>
    </cfRule>
  </conditionalFormatting>
  <conditionalFormatting sqref="F7">
    <cfRule type="cellIs" dxfId="850" priority="180" stopIfTrue="1" operator="greaterThan">
      <formula xml:space="preserve"> 0.1</formula>
    </cfRule>
  </conditionalFormatting>
  <conditionalFormatting sqref="F8">
    <cfRule type="cellIs" dxfId="849" priority="178" stopIfTrue="1" operator="lessThan">
      <formula>-0.2</formula>
    </cfRule>
    <cfRule type="cellIs" dxfId="848" priority="179" stopIfTrue="1" operator="greaterThan">
      <formula>0.2</formula>
    </cfRule>
  </conditionalFormatting>
  <conditionalFormatting sqref="F8">
    <cfRule type="cellIs" dxfId="847" priority="176" stopIfTrue="1" operator="between">
      <formula>0.2</formula>
      <formula>1</formula>
    </cfRule>
    <cfRule type="cellIs" dxfId="846" priority="177" stopIfTrue="1" operator="between">
      <formula>-0.2</formula>
      <formula>-1</formula>
    </cfRule>
  </conditionalFormatting>
  <conditionalFormatting sqref="F8">
    <cfRule type="cellIs" dxfId="845" priority="175" stopIfTrue="1" operator="lessThan">
      <formula>-0.1</formula>
    </cfRule>
  </conditionalFormatting>
  <conditionalFormatting sqref="F8">
    <cfRule type="cellIs" dxfId="844" priority="174" stopIfTrue="1" operator="greaterThan">
      <formula xml:space="preserve"> 0.1</formula>
    </cfRule>
  </conditionalFormatting>
  <conditionalFormatting sqref="F8">
    <cfRule type="cellIs" dxfId="843" priority="173" stopIfTrue="1" operator="lessThan">
      <formula>-0.1</formula>
    </cfRule>
  </conditionalFormatting>
  <conditionalFormatting sqref="F8">
    <cfRule type="cellIs" dxfId="842" priority="172" stopIfTrue="1" operator="greaterThan">
      <formula xml:space="preserve"> 0.1</formula>
    </cfRule>
  </conditionalFormatting>
  <conditionalFormatting sqref="J7:J8">
    <cfRule type="cellIs" dxfId="841" priority="171" stopIfTrue="1" operator="lessThan">
      <formula>-0.1</formula>
    </cfRule>
  </conditionalFormatting>
  <conditionalFormatting sqref="J7:J8">
    <cfRule type="cellIs" dxfId="840" priority="170" stopIfTrue="1" operator="greaterThan">
      <formula xml:space="preserve"> 0.1</formula>
    </cfRule>
  </conditionalFormatting>
  <conditionalFormatting sqref="J7:J8">
    <cfRule type="cellIs" dxfId="839" priority="169" stopIfTrue="1" operator="lessThan">
      <formula>-0.1</formula>
    </cfRule>
  </conditionalFormatting>
  <conditionalFormatting sqref="J7:J8">
    <cfRule type="cellIs" dxfId="838" priority="168" stopIfTrue="1" operator="greaterThan">
      <formula xml:space="preserve"> 0.1</formula>
    </cfRule>
  </conditionalFormatting>
  <conditionalFormatting sqref="O7:O8">
    <cfRule type="cellIs" dxfId="837" priority="165" stopIfTrue="1" operator="lessThan">
      <formula>0</formula>
    </cfRule>
  </conditionalFormatting>
  <conditionalFormatting sqref="O7:O8">
    <cfRule type="cellIs" dxfId="836" priority="166" stopIfTrue="1" operator="between">
      <formula>0.1</formula>
      <formula>1</formula>
    </cfRule>
    <cfRule type="cellIs" dxfId="835" priority="167" stopIfTrue="1" operator="between">
      <formula>-1</formula>
      <formula>-0.1</formula>
    </cfRule>
  </conditionalFormatting>
  <conditionalFormatting sqref="O7:O8">
    <cfRule type="cellIs" dxfId="834" priority="161" stopIfTrue="1" operator="lessThan">
      <formula>-0.1</formula>
    </cfRule>
    <cfRule type="cellIs" dxfId="833" priority="162" stopIfTrue="1" operator="greaterThan">
      <formula>0.1</formula>
    </cfRule>
    <cfRule type="cellIs" dxfId="832" priority="163" stopIfTrue="1" operator="lessThan">
      <formula>-0.1</formula>
    </cfRule>
    <cfRule type="cellIs" dxfId="831" priority="164" stopIfTrue="1" operator="greaterThan">
      <formula>0.1</formula>
    </cfRule>
  </conditionalFormatting>
  <conditionalFormatting sqref="O7:O8">
    <cfRule type="cellIs" dxfId="830" priority="159" stopIfTrue="1" operator="between">
      <formula>0.1</formula>
      <formula>1</formula>
    </cfRule>
    <cfRule type="cellIs" dxfId="829" priority="160" stopIfTrue="1" operator="between">
      <formula>-1</formula>
      <formula>-0.1</formula>
    </cfRule>
  </conditionalFormatting>
  <conditionalFormatting sqref="O7:O8">
    <cfRule type="cellIs" dxfId="828" priority="155" stopIfTrue="1" operator="lessThan">
      <formula>-0.1</formula>
    </cfRule>
    <cfRule type="cellIs" dxfId="827" priority="156" stopIfTrue="1" operator="greaterThan">
      <formula>0.1</formula>
    </cfRule>
    <cfRule type="cellIs" dxfId="826" priority="157" stopIfTrue="1" operator="lessThan">
      <formula>-0.1</formula>
    </cfRule>
    <cfRule type="cellIs" dxfId="825" priority="158" stopIfTrue="1" operator="greaterThan">
      <formula>0.1</formula>
    </cfRule>
  </conditionalFormatting>
  <conditionalFormatting sqref="S7:S8">
    <cfRule type="cellIs" dxfId="824" priority="153" stopIfTrue="1" operator="between">
      <formula>0.2</formula>
      <formula>1</formula>
    </cfRule>
    <cfRule type="cellIs" dxfId="823" priority="154" stopIfTrue="1" operator="between">
      <formula>-1</formula>
      <formula>-0.2</formula>
    </cfRule>
  </conditionalFormatting>
  <conditionalFormatting sqref="T37 F37">
    <cfRule type="cellIs" dxfId="822" priority="151" stopIfTrue="1" operator="lessThan">
      <formula>-0.2</formula>
    </cfRule>
    <cfRule type="cellIs" dxfId="821" priority="152" stopIfTrue="1" operator="greaterThan">
      <formula>0.2</formula>
    </cfRule>
  </conditionalFormatting>
  <conditionalFormatting sqref="T37 F37">
    <cfRule type="cellIs" dxfId="820" priority="149" stopIfTrue="1" operator="between">
      <formula>0.2</formula>
      <formula>1</formula>
    </cfRule>
    <cfRule type="cellIs" dxfId="819" priority="150" stopIfTrue="1" operator="between">
      <formula>-0.2</formula>
      <formula>-1</formula>
    </cfRule>
  </conditionalFormatting>
  <conditionalFormatting sqref="S37">
    <cfRule type="cellIs" dxfId="818" priority="147" stopIfTrue="1" operator="between">
      <formula>0.2</formula>
      <formula>1</formula>
    </cfRule>
    <cfRule type="cellIs" dxfId="817" priority="148" stopIfTrue="1" operator="between">
      <formula>-1</formula>
      <formula>-0.2</formula>
    </cfRule>
  </conditionalFormatting>
  <conditionalFormatting sqref="E37:F37">
    <cfRule type="cellIs" dxfId="816" priority="146" stopIfTrue="1" operator="lessThan">
      <formula>-0.1</formula>
    </cfRule>
  </conditionalFormatting>
  <conditionalFormatting sqref="E37:F37">
    <cfRule type="cellIs" dxfId="815" priority="145" stopIfTrue="1" operator="greaterThan">
      <formula xml:space="preserve"> 0.1</formula>
    </cfRule>
  </conditionalFormatting>
  <conditionalFormatting sqref="S37">
    <cfRule type="cellIs" dxfId="814" priority="143" stopIfTrue="1" operator="between">
      <formula>0.2</formula>
      <formula>1</formula>
    </cfRule>
    <cfRule type="cellIs" dxfId="813" priority="144" stopIfTrue="1" operator="between">
      <formula>-1</formula>
      <formula>-0.2</formula>
    </cfRule>
  </conditionalFormatting>
  <conditionalFormatting sqref="E37:F37">
    <cfRule type="cellIs" dxfId="812" priority="141" stopIfTrue="1" operator="between">
      <formula>0.2</formula>
      <formula>1</formula>
    </cfRule>
    <cfRule type="cellIs" dxfId="811" priority="142" stopIfTrue="1" operator="between">
      <formula>-1</formula>
      <formula>-0.2</formula>
    </cfRule>
  </conditionalFormatting>
  <conditionalFormatting sqref="O37">
    <cfRule type="cellIs" dxfId="810" priority="133" stopIfTrue="1" operator="between">
      <formula>0.1</formula>
      <formula>1</formula>
    </cfRule>
    <cfRule type="cellIs" dxfId="809" priority="134" stopIfTrue="1" operator="between">
      <formula>-1</formula>
      <formula>-0.1</formula>
    </cfRule>
  </conditionalFormatting>
  <conditionalFormatting sqref="O37">
    <cfRule type="cellIs" dxfId="808" priority="139" stopIfTrue="1" operator="between">
      <formula>0.1</formula>
      <formula>1</formula>
    </cfRule>
    <cfRule type="cellIs" dxfId="807" priority="140" stopIfTrue="1" operator="between">
      <formula>-1</formula>
      <formula>-0.1</formula>
    </cfRule>
  </conditionalFormatting>
  <conditionalFormatting sqref="O37">
    <cfRule type="cellIs" dxfId="806" priority="135" stopIfTrue="1" operator="lessThan">
      <formula>-0.1</formula>
    </cfRule>
    <cfRule type="cellIs" dxfId="805" priority="136" stopIfTrue="1" operator="greaterThan">
      <formula>0.1</formula>
    </cfRule>
    <cfRule type="cellIs" dxfId="804" priority="137" stopIfTrue="1" operator="lessThan">
      <formula>-0.1</formula>
    </cfRule>
    <cfRule type="cellIs" dxfId="803" priority="138" stopIfTrue="1" operator="greaterThan">
      <formula>0.1</formula>
    </cfRule>
  </conditionalFormatting>
  <conditionalFormatting sqref="J37">
    <cfRule type="cellIs" dxfId="802" priority="132" stopIfTrue="1" operator="lessThan">
      <formula>-0.1</formula>
    </cfRule>
  </conditionalFormatting>
  <conditionalFormatting sqref="J37">
    <cfRule type="cellIs" dxfId="801" priority="131" stopIfTrue="1" operator="greaterThan">
      <formula xml:space="preserve"> 0.1</formula>
    </cfRule>
  </conditionalFormatting>
  <conditionalFormatting sqref="J37">
    <cfRule type="cellIs" dxfId="800" priority="129" stopIfTrue="1" operator="between">
      <formula>0.2</formula>
      <formula>1</formula>
    </cfRule>
    <cfRule type="cellIs" dxfId="799" priority="130" stopIfTrue="1" operator="between">
      <formula>-1</formula>
      <formula>-0.2</formula>
    </cfRule>
  </conditionalFormatting>
  <conditionalFormatting sqref="T17 F17">
    <cfRule type="cellIs" dxfId="798" priority="127" stopIfTrue="1" operator="lessThan">
      <formula>-0.2</formula>
    </cfRule>
    <cfRule type="cellIs" dxfId="797" priority="128" stopIfTrue="1" operator="greaterThan">
      <formula>0.2</formula>
    </cfRule>
  </conditionalFormatting>
  <conditionalFormatting sqref="T17 F17">
    <cfRule type="cellIs" dxfId="796" priority="125" stopIfTrue="1" operator="between">
      <formula>0.2</formula>
      <formula>1</formula>
    </cfRule>
    <cfRule type="cellIs" dxfId="795" priority="126" stopIfTrue="1" operator="between">
      <formula>-0.2</formula>
      <formula>-1</formula>
    </cfRule>
  </conditionalFormatting>
  <conditionalFormatting sqref="S17">
    <cfRule type="cellIs" dxfId="794" priority="123" stopIfTrue="1" operator="between">
      <formula>0.2</formula>
      <formula>1</formula>
    </cfRule>
    <cfRule type="cellIs" dxfId="793" priority="124" stopIfTrue="1" operator="between">
      <formula>-1</formula>
      <formula>-0.2</formula>
    </cfRule>
  </conditionalFormatting>
  <conditionalFormatting sqref="E17:F17">
    <cfRule type="cellIs" dxfId="792" priority="122" stopIfTrue="1" operator="lessThan">
      <formula>-0.1</formula>
    </cfRule>
  </conditionalFormatting>
  <conditionalFormatting sqref="E17:F17">
    <cfRule type="cellIs" dxfId="791" priority="121" stopIfTrue="1" operator="greaterThan">
      <formula xml:space="preserve"> 0.1</formula>
    </cfRule>
  </conditionalFormatting>
  <conditionalFormatting sqref="S17">
    <cfRule type="cellIs" dxfId="790" priority="119" stopIfTrue="1" operator="between">
      <formula>0.2</formula>
      <formula>1</formula>
    </cfRule>
    <cfRule type="cellIs" dxfId="789" priority="120" stopIfTrue="1" operator="between">
      <formula>-1</formula>
      <formula>-0.2</formula>
    </cfRule>
  </conditionalFormatting>
  <conditionalFormatting sqref="E17:F17">
    <cfRule type="cellIs" dxfId="788" priority="117" stopIfTrue="1" operator="between">
      <formula>0.2</formula>
      <formula>1</formula>
    </cfRule>
    <cfRule type="cellIs" dxfId="787" priority="118" stopIfTrue="1" operator="between">
      <formula>-1</formula>
      <formula>-0.2</formula>
    </cfRule>
  </conditionalFormatting>
  <conditionalFormatting sqref="O17">
    <cfRule type="cellIs" dxfId="786" priority="109" stopIfTrue="1" operator="between">
      <formula>0.1</formula>
      <formula>1</formula>
    </cfRule>
    <cfRule type="cellIs" dxfId="785" priority="110" stopIfTrue="1" operator="between">
      <formula>-1</formula>
      <formula>-0.1</formula>
    </cfRule>
  </conditionalFormatting>
  <conditionalFormatting sqref="O17">
    <cfRule type="cellIs" dxfId="784" priority="115" stopIfTrue="1" operator="between">
      <formula>0.1</formula>
      <formula>1</formula>
    </cfRule>
    <cfRule type="cellIs" dxfId="783" priority="116" stopIfTrue="1" operator="between">
      <formula>-1</formula>
      <formula>-0.1</formula>
    </cfRule>
  </conditionalFormatting>
  <conditionalFormatting sqref="O17">
    <cfRule type="cellIs" dxfId="782" priority="111" stopIfTrue="1" operator="lessThan">
      <formula>-0.1</formula>
    </cfRule>
    <cfRule type="cellIs" dxfId="781" priority="112" stopIfTrue="1" operator="greaterThan">
      <formula>0.1</formula>
    </cfRule>
    <cfRule type="cellIs" dxfId="780" priority="113" stopIfTrue="1" operator="lessThan">
      <formula>-0.1</formula>
    </cfRule>
    <cfRule type="cellIs" dxfId="779" priority="114" stopIfTrue="1" operator="greaterThan">
      <formula>0.1</formula>
    </cfRule>
  </conditionalFormatting>
  <conditionalFormatting sqref="J17">
    <cfRule type="cellIs" dxfId="778" priority="108" stopIfTrue="1" operator="lessThan">
      <formula>-0.1</formula>
    </cfRule>
  </conditionalFormatting>
  <conditionalFormatting sqref="J17">
    <cfRule type="cellIs" dxfId="777" priority="107" stopIfTrue="1" operator="greaterThan">
      <formula xml:space="preserve"> 0.1</formula>
    </cfRule>
  </conditionalFormatting>
  <conditionalFormatting sqref="J17">
    <cfRule type="cellIs" dxfId="776" priority="105" stopIfTrue="1" operator="between">
      <formula>0.2</formula>
      <formula>1</formula>
    </cfRule>
    <cfRule type="cellIs" dxfId="775" priority="106" stopIfTrue="1" operator="between">
      <formula>-1</formula>
      <formula>-0.2</formula>
    </cfRule>
  </conditionalFormatting>
  <conditionalFormatting sqref="T2 F2">
    <cfRule type="cellIs" dxfId="774" priority="103" stopIfTrue="1" operator="lessThan">
      <formula>-0.2</formula>
    </cfRule>
    <cfRule type="cellIs" dxfId="773" priority="104" stopIfTrue="1" operator="greaterThan">
      <formula>0.2</formula>
    </cfRule>
  </conditionalFormatting>
  <conditionalFormatting sqref="T2 F2">
    <cfRule type="cellIs" dxfId="772" priority="101" stopIfTrue="1" operator="between">
      <formula>0.2</formula>
      <formula>1</formula>
    </cfRule>
    <cfRule type="cellIs" dxfId="771" priority="102" stopIfTrue="1" operator="between">
      <formula>-0.2</formula>
      <formula>-1</formula>
    </cfRule>
  </conditionalFormatting>
  <conditionalFormatting sqref="S2">
    <cfRule type="cellIs" dxfId="770" priority="99" stopIfTrue="1" operator="between">
      <formula>0.2</formula>
      <formula>1</formula>
    </cfRule>
    <cfRule type="cellIs" dxfId="769" priority="100" stopIfTrue="1" operator="between">
      <formula>-1</formula>
      <formula>-0.2</formula>
    </cfRule>
  </conditionalFormatting>
  <conditionalFormatting sqref="E2:F2">
    <cfRule type="cellIs" dxfId="768" priority="98" stopIfTrue="1" operator="lessThan">
      <formula>-0.1</formula>
    </cfRule>
  </conditionalFormatting>
  <conditionalFormatting sqref="E2:F2">
    <cfRule type="cellIs" dxfId="767" priority="97" stopIfTrue="1" operator="greaterThan">
      <formula xml:space="preserve"> 0.1</formula>
    </cfRule>
  </conditionalFormatting>
  <conditionalFormatting sqref="S2">
    <cfRule type="cellIs" dxfId="766" priority="95" stopIfTrue="1" operator="between">
      <formula>0.2</formula>
      <formula>1</formula>
    </cfRule>
    <cfRule type="cellIs" dxfId="765" priority="96" stopIfTrue="1" operator="between">
      <formula>-1</formula>
      <formula>-0.2</formula>
    </cfRule>
  </conditionalFormatting>
  <conditionalFormatting sqref="E2:F2">
    <cfRule type="cellIs" dxfId="764" priority="93" stopIfTrue="1" operator="between">
      <formula>0.2</formula>
      <formula>1</formula>
    </cfRule>
    <cfRule type="cellIs" dxfId="763" priority="94" stopIfTrue="1" operator="between">
      <formula>-1</formula>
      <formula>-0.2</formula>
    </cfRule>
  </conditionalFormatting>
  <conditionalFormatting sqref="O2">
    <cfRule type="cellIs" dxfId="762" priority="85" stopIfTrue="1" operator="between">
      <formula>0.1</formula>
      <formula>1</formula>
    </cfRule>
    <cfRule type="cellIs" dxfId="761" priority="86" stopIfTrue="1" operator="between">
      <formula>-1</formula>
      <formula>-0.1</formula>
    </cfRule>
  </conditionalFormatting>
  <conditionalFormatting sqref="O2">
    <cfRule type="cellIs" dxfId="760" priority="91" stopIfTrue="1" operator="between">
      <formula>0.1</formula>
      <formula>1</formula>
    </cfRule>
    <cfRule type="cellIs" dxfId="759" priority="92" stopIfTrue="1" operator="between">
      <formula>-1</formula>
      <formula>-0.1</formula>
    </cfRule>
  </conditionalFormatting>
  <conditionalFormatting sqref="O2">
    <cfRule type="cellIs" dxfId="758" priority="87" stopIfTrue="1" operator="lessThan">
      <formula>-0.1</formula>
    </cfRule>
    <cfRule type="cellIs" dxfId="757" priority="88" stopIfTrue="1" operator="greaterThan">
      <formula>0.1</formula>
    </cfRule>
    <cfRule type="cellIs" dxfId="756" priority="89" stopIfTrue="1" operator="lessThan">
      <formula>-0.1</formula>
    </cfRule>
    <cfRule type="cellIs" dxfId="755" priority="90" stopIfTrue="1" operator="greaterThan">
      <formula>0.1</formula>
    </cfRule>
  </conditionalFormatting>
  <conditionalFormatting sqref="J2">
    <cfRule type="cellIs" dxfId="754" priority="84" stopIfTrue="1" operator="lessThan">
      <formula>-0.1</formula>
    </cfRule>
  </conditionalFormatting>
  <conditionalFormatting sqref="J2">
    <cfRule type="cellIs" dxfId="753" priority="83" stopIfTrue="1" operator="greaterThan">
      <formula xml:space="preserve"> 0.1</formula>
    </cfRule>
  </conditionalFormatting>
  <conditionalFormatting sqref="J2">
    <cfRule type="cellIs" dxfId="752" priority="81" stopIfTrue="1" operator="between">
      <formula>0.2</formula>
      <formula>1</formula>
    </cfRule>
    <cfRule type="cellIs" dxfId="751" priority="82" stopIfTrue="1" operator="between">
      <formula>-1</formula>
      <formula>-0.2</formula>
    </cfRule>
  </conditionalFormatting>
  <conditionalFormatting sqref="F79:F81 T75:T76 T78:T81">
    <cfRule type="cellIs" dxfId="750" priority="59" stopIfTrue="1" operator="lessThan">
      <formula>-0.2</formula>
    </cfRule>
    <cfRule type="cellIs" dxfId="749" priority="60" stopIfTrue="1" operator="greaterThan">
      <formula>0.2</formula>
    </cfRule>
  </conditionalFormatting>
  <conditionalFormatting sqref="E79:F81 J79:J81">
    <cfRule type="cellIs" dxfId="748" priority="58" stopIfTrue="1" operator="lessThan">
      <formula>-0.1</formula>
    </cfRule>
  </conditionalFormatting>
  <conditionalFormatting sqref="E79:F81 J79:J81">
    <cfRule type="cellIs" dxfId="747" priority="57" stopIfTrue="1" operator="greaterThan">
      <formula xml:space="preserve"> 0.1</formula>
    </cfRule>
  </conditionalFormatting>
  <conditionalFormatting sqref="O79:O81">
    <cfRule type="cellIs" dxfId="746" priority="53" stopIfTrue="1" operator="lessThan">
      <formula>-0.1</formula>
    </cfRule>
    <cfRule type="cellIs" dxfId="745" priority="54" stopIfTrue="1" operator="greaterThan">
      <formula>0.1</formula>
    </cfRule>
    <cfRule type="cellIs" dxfId="744" priority="55" stopIfTrue="1" operator="lessThan">
      <formula>-0.1</formula>
    </cfRule>
    <cfRule type="cellIs" dxfId="743" priority="56" stopIfTrue="1" operator="greaterThan">
      <formula>0.1</formula>
    </cfRule>
  </conditionalFormatting>
  <conditionalFormatting sqref="O79:O81">
    <cfRule type="cellIs" dxfId="742" priority="51" stopIfTrue="1" operator="between">
      <formula>0.1</formula>
      <formula>1</formula>
    </cfRule>
    <cfRule type="cellIs" dxfId="741" priority="52" stopIfTrue="1" operator="between">
      <formula>-1</formula>
      <formula>-0.1</formula>
    </cfRule>
  </conditionalFormatting>
  <conditionalFormatting sqref="F82">
    <cfRule type="cellIs" dxfId="740" priority="39" stopIfTrue="1" operator="lessThan">
      <formula>-0.2</formula>
    </cfRule>
    <cfRule type="cellIs" dxfId="739" priority="40" stopIfTrue="1" operator="greaterThan">
      <formula>0.2</formula>
    </cfRule>
  </conditionalFormatting>
  <conditionalFormatting sqref="J82 E82:F82">
    <cfRule type="cellIs" dxfId="738" priority="38" stopIfTrue="1" operator="lessThan">
      <formula>-0.1</formula>
    </cfRule>
  </conditionalFormatting>
  <conditionalFormatting sqref="J82 E82:F82">
    <cfRule type="cellIs" dxfId="737" priority="37" stopIfTrue="1" operator="greaterThan">
      <formula xml:space="preserve"> 0.1</formula>
    </cfRule>
  </conditionalFormatting>
  <conditionalFormatting sqref="O82">
    <cfRule type="cellIs" dxfId="736" priority="33" stopIfTrue="1" operator="lessThan">
      <formula>-0.1</formula>
    </cfRule>
    <cfRule type="cellIs" dxfId="735" priority="34" stopIfTrue="1" operator="greaterThan">
      <formula>0.1</formula>
    </cfRule>
    <cfRule type="cellIs" dxfId="734" priority="35" stopIfTrue="1" operator="lessThan">
      <formula>-0.1</formula>
    </cfRule>
    <cfRule type="cellIs" dxfId="733" priority="36" stopIfTrue="1" operator="greaterThan">
      <formula>0.1</formula>
    </cfRule>
  </conditionalFormatting>
  <conditionalFormatting sqref="O82">
    <cfRule type="cellIs" dxfId="732" priority="31" stopIfTrue="1" operator="between">
      <formula>0.1</formula>
      <formula>1</formula>
    </cfRule>
    <cfRule type="cellIs" dxfId="731" priority="32" stopIfTrue="1" operator="between">
      <formula>-1</formula>
      <formula>-0.1</formula>
    </cfRule>
  </conditionalFormatting>
  <conditionalFormatting sqref="F74 T74">
    <cfRule type="cellIs" dxfId="730" priority="29" stopIfTrue="1" operator="lessThan">
      <formula>-0.2</formula>
    </cfRule>
    <cfRule type="cellIs" dxfId="729" priority="30" stopIfTrue="1" operator="greaterThan">
      <formula>0.2</formula>
    </cfRule>
  </conditionalFormatting>
  <conditionalFormatting sqref="S74">
    <cfRule type="cellIs" dxfId="728" priority="27" stopIfTrue="1" operator="lessThan">
      <formula>-0.2</formula>
    </cfRule>
    <cfRule type="cellIs" dxfId="727" priority="28" stopIfTrue="1" operator="greaterThan">
      <formula>0.2</formula>
    </cfRule>
  </conditionalFormatting>
  <conditionalFormatting sqref="E74:F74">
    <cfRule type="cellIs" dxfId="726" priority="25" stopIfTrue="1" operator="lessThan">
      <formula>-0.2</formula>
    </cfRule>
    <cfRule type="cellIs" dxfId="725" priority="26" stopIfTrue="1" operator="greaterThan">
      <formula>0.2</formula>
    </cfRule>
  </conditionalFormatting>
  <conditionalFormatting sqref="O74">
    <cfRule type="cellIs" dxfId="724" priority="23" stopIfTrue="1" operator="between">
      <formula>0.1</formula>
      <formula>1</formula>
    </cfRule>
    <cfRule type="cellIs" dxfId="723" priority="24" stopIfTrue="1" operator="between">
      <formula>-1</formula>
      <formula>-0.1</formula>
    </cfRule>
  </conditionalFormatting>
  <conditionalFormatting sqref="J74">
    <cfRule type="cellIs" dxfId="722" priority="21" stopIfTrue="1" operator="lessThan">
      <formula>-0.2</formula>
    </cfRule>
    <cfRule type="cellIs" dxfId="721" priority="22" stopIfTrue="1" operator="greaterThan">
      <formula>0.2</formula>
    </cfRule>
  </conditionalFormatting>
  <conditionalFormatting sqref="F75:F76 F78">
    <cfRule type="cellIs" dxfId="720" priority="19" stopIfTrue="1" operator="lessThan">
      <formula>-0.2</formula>
    </cfRule>
    <cfRule type="cellIs" dxfId="719" priority="20" stopIfTrue="1" operator="greaterThan">
      <formula>0.2</formula>
    </cfRule>
  </conditionalFormatting>
  <conditionalFormatting sqref="E75:F76 J75:J76 J78 E78:F78">
    <cfRule type="cellIs" dxfId="718" priority="18" stopIfTrue="1" operator="lessThan">
      <formula>-0.1</formula>
    </cfRule>
  </conditionalFormatting>
  <conditionalFormatting sqref="E75:F76 J75:J76 J78 E78:F78">
    <cfRule type="cellIs" dxfId="717" priority="17" stopIfTrue="1" operator="greaterThan">
      <formula xml:space="preserve"> 0.1</formula>
    </cfRule>
  </conditionalFormatting>
  <conditionalFormatting sqref="O75:O76 O78">
    <cfRule type="cellIs" dxfId="716" priority="13" stopIfTrue="1" operator="lessThan">
      <formula>-0.1</formula>
    </cfRule>
    <cfRule type="cellIs" dxfId="715" priority="14" stopIfTrue="1" operator="greaterThan">
      <formula>0.1</formula>
    </cfRule>
    <cfRule type="cellIs" dxfId="714" priority="15" stopIfTrue="1" operator="lessThan">
      <formula>-0.1</formula>
    </cfRule>
    <cfRule type="cellIs" dxfId="713" priority="16" stopIfTrue="1" operator="greaterThan">
      <formula>0.1</formula>
    </cfRule>
  </conditionalFormatting>
  <conditionalFormatting sqref="O75:O76 O78">
    <cfRule type="cellIs" dxfId="712" priority="11" stopIfTrue="1" operator="between">
      <formula>0.1</formula>
      <formula>1</formula>
    </cfRule>
    <cfRule type="cellIs" dxfId="711" priority="12" stopIfTrue="1" operator="between">
      <formula>-1</formula>
      <formula>-0.1</formula>
    </cfRule>
  </conditionalFormatting>
  <conditionalFormatting sqref="F77 T77">
    <cfRule type="cellIs" dxfId="710" priority="9" stopIfTrue="1" operator="lessThan">
      <formula>-0.2</formula>
    </cfRule>
    <cfRule type="cellIs" dxfId="709" priority="10" stopIfTrue="1" operator="greaterThan">
      <formula>0.2</formula>
    </cfRule>
  </conditionalFormatting>
  <conditionalFormatting sqref="S77">
    <cfRule type="cellIs" dxfId="708" priority="7" stopIfTrue="1" operator="lessThan">
      <formula>-0.2</formula>
    </cfRule>
    <cfRule type="cellIs" dxfId="707" priority="8" stopIfTrue="1" operator="greaterThan">
      <formula>0.2</formula>
    </cfRule>
  </conditionalFormatting>
  <conditionalFormatting sqref="E77:F77">
    <cfRule type="cellIs" dxfId="706" priority="5" stopIfTrue="1" operator="lessThan">
      <formula>-0.2</formula>
    </cfRule>
    <cfRule type="cellIs" dxfId="705" priority="6" stopIfTrue="1" operator="greaterThan">
      <formula>0.2</formula>
    </cfRule>
  </conditionalFormatting>
  <conditionalFormatting sqref="O77">
    <cfRule type="cellIs" dxfId="704" priority="3" stopIfTrue="1" operator="between">
      <formula>0.1</formula>
      <formula>1</formula>
    </cfRule>
    <cfRule type="cellIs" dxfId="703" priority="4" stopIfTrue="1" operator="between">
      <formula>-1</formula>
      <formula>-0.1</formula>
    </cfRule>
  </conditionalFormatting>
  <conditionalFormatting sqref="J77">
    <cfRule type="cellIs" dxfId="702" priority="1" stopIfTrue="1" operator="lessThan">
      <formula>-0.2</formula>
    </cfRule>
    <cfRule type="cellIs" dxfId="701" priority="2" stopIfTrue="1" operator="greaterThan">
      <formula>0.2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topLeftCell="A55" zoomScale="50" zoomScaleNormal="50" workbookViewId="0">
      <selection sqref="A1:U91"/>
    </sheetView>
  </sheetViews>
  <sheetFormatPr baseColWidth="10" defaultColWidth="11.453125" defaultRowHeight="18" customHeight="1" outlineLevelRow="1" outlineLevelCol="1" x14ac:dyDescent="0.35"/>
  <cols>
    <col min="1" max="1" width="80.54296875" style="241" customWidth="1"/>
    <col min="2" max="2" width="22" style="219" customWidth="1"/>
    <col min="3" max="3" width="20.54296875" style="219" customWidth="1" outlineLevel="1"/>
    <col min="4" max="4" width="20.36328125" style="219" customWidth="1" outlineLevel="1"/>
    <col min="5" max="5" width="19.6328125" style="219" customWidth="1" outlineLevel="1"/>
    <col min="6" max="6" width="20.54296875" style="219" customWidth="1" outlineLevel="1"/>
    <col min="7" max="7" width="2.08984375" style="219" customWidth="1"/>
    <col min="8" max="8" width="21.08984375" style="219" customWidth="1"/>
    <col min="9" max="9" width="19.453125" style="223" customWidth="1" outlineLevel="1"/>
    <col min="10" max="10" width="20.90625" style="224" customWidth="1" outlineLevel="1"/>
    <col min="11" max="11" width="1.90625" style="219" customWidth="1"/>
    <col min="12" max="12" width="20.54296875" style="219" customWidth="1"/>
    <col min="13" max="13" width="18.453125" style="219" customWidth="1" outlineLevel="1"/>
    <col min="14" max="14" width="17.90625" style="233" customWidth="1" outlineLevel="1"/>
    <col min="15" max="15" width="19.6328125" style="219" customWidth="1" outlineLevel="1"/>
    <col min="16" max="16" width="3" style="223" customWidth="1"/>
    <col min="17" max="17" width="20.6328125" style="233" customWidth="1"/>
    <col min="18" max="18" width="20.6328125" style="234" customWidth="1" outlineLevel="1"/>
    <col min="19" max="19" width="20.6328125" style="235" customWidth="1" outlineLevel="1"/>
    <col min="20" max="20" width="3" style="236" customWidth="1"/>
    <col min="21" max="21" width="25.453125" style="235" customWidth="1"/>
    <col min="22" max="22" width="3.6328125" style="219" customWidth="1"/>
    <col min="23" max="16384" width="11.453125" style="219"/>
  </cols>
  <sheetData>
    <row r="1" spans="1:21" s="237" customFormat="1" ht="153.75" customHeight="1" thickBot="1" x14ac:dyDescent="0.4">
      <c r="A1" s="149" t="s">
        <v>150</v>
      </c>
      <c r="B1" s="26" t="s">
        <v>60</v>
      </c>
      <c r="C1" s="27" t="s">
        <v>151</v>
      </c>
      <c r="D1" s="28" t="s">
        <v>61</v>
      </c>
      <c r="E1" s="29" t="s">
        <v>62</v>
      </c>
      <c r="F1" s="150" t="s">
        <v>63</v>
      </c>
      <c r="G1" s="310"/>
      <c r="H1" s="26" t="s">
        <v>64</v>
      </c>
      <c r="I1" s="30" t="s">
        <v>65</v>
      </c>
      <c r="J1" s="29" t="s">
        <v>66</v>
      </c>
      <c r="K1" s="310"/>
      <c r="L1" s="26" t="s">
        <v>67</v>
      </c>
      <c r="M1" s="31" t="s">
        <v>68</v>
      </c>
      <c r="N1" s="30" t="s">
        <v>69</v>
      </c>
      <c r="O1" s="32" t="s">
        <v>70</v>
      </c>
      <c r="P1" s="310"/>
      <c r="Q1" s="33" t="s">
        <v>71</v>
      </c>
      <c r="R1" s="34" t="s">
        <v>72</v>
      </c>
      <c r="S1" s="28" t="s">
        <v>73</v>
      </c>
      <c r="T1" s="310"/>
      <c r="U1" s="151" t="s">
        <v>74</v>
      </c>
    </row>
    <row r="2" spans="1:21" ht="18" customHeight="1" thickBot="1" x14ac:dyDescent="0.4">
      <c r="A2" s="331" t="s">
        <v>75</v>
      </c>
      <c r="B2" s="152"/>
      <c r="C2" s="152"/>
      <c r="D2" s="153"/>
      <c r="E2" s="154"/>
      <c r="F2" s="154"/>
      <c r="G2" s="313"/>
      <c r="H2" s="155"/>
      <c r="I2" s="156"/>
      <c r="J2" s="154"/>
      <c r="K2" s="332"/>
      <c r="L2" s="157"/>
      <c r="M2" s="158"/>
      <c r="N2" s="158"/>
      <c r="O2" s="154"/>
      <c r="P2" s="332"/>
      <c r="Q2" s="157"/>
      <c r="R2" s="159"/>
      <c r="S2" s="158"/>
      <c r="T2" s="313"/>
      <c r="U2" s="210"/>
    </row>
    <row r="3" spans="1:21" ht="27" customHeight="1" outlineLevel="1" thickBot="1" x14ac:dyDescent="0.4">
      <c r="A3" s="333" t="s">
        <v>76</v>
      </c>
      <c r="B3" s="53"/>
      <c r="C3" s="160">
        <f>I3+M3+M4</f>
        <v>0</v>
      </c>
      <c r="D3" s="55">
        <f>+I3+N3+N4</f>
        <v>0</v>
      </c>
      <c r="E3" s="56" t="str">
        <f>IF(ISERROR(C3/B3-1),"-",C3/B3-1)</f>
        <v>-</v>
      </c>
      <c r="F3" s="56" t="str">
        <f>IF(ISERROR(D3/C3-1),"-",D3/C3-1)</f>
        <v>-</v>
      </c>
      <c r="G3" s="313"/>
      <c r="H3" s="53"/>
      <c r="I3" s="57"/>
      <c r="J3" s="56" t="str">
        <f>IF(ISERROR(I3/H3-1),"-",I3/H3-1)</f>
        <v>-</v>
      </c>
      <c r="K3" s="313"/>
      <c r="L3" s="58">
        <f>B3-H3</f>
        <v>0</v>
      </c>
      <c r="M3" s="59"/>
      <c r="N3" s="57"/>
      <c r="O3" s="60" t="str">
        <f>IF(ISERROR(N3/M3-1),"-",N3/M3-1)</f>
        <v>-</v>
      </c>
      <c r="P3" s="313"/>
      <c r="Q3" s="61" t="str">
        <f>IF(ISERROR(B3/$B$76),"-",B3/$B$76)</f>
        <v>-</v>
      </c>
      <c r="R3" s="62" t="str">
        <f>IF(ISERROR(C3/$C$76),"-",C3/$C$76)</f>
        <v>-</v>
      </c>
      <c r="S3" s="63" t="str">
        <f>IF(ISERROR(D3/$D$76),"-",D3/$D$76)</f>
        <v>-</v>
      </c>
      <c r="T3" s="313"/>
      <c r="U3" s="161"/>
    </row>
    <row r="4" spans="1:21" ht="40.5" customHeight="1" outlineLevel="1" thickBot="1" x14ac:dyDescent="0.4">
      <c r="A4" s="334" t="s">
        <v>77</v>
      </c>
      <c r="B4" s="305"/>
      <c r="C4" s="305"/>
      <c r="D4" s="306"/>
      <c r="E4" s="306"/>
      <c r="F4" s="306"/>
      <c r="G4" s="313"/>
      <c r="H4" s="306"/>
      <c r="I4" s="306"/>
      <c r="J4" s="306"/>
      <c r="K4" s="313"/>
      <c r="L4" s="306"/>
      <c r="M4" s="163">
        <f>B82</f>
        <v>0</v>
      </c>
      <c r="N4" s="57"/>
      <c r="O4" s="60" t="str">
        <f>IF(ISERROR(N4/M4-1),"-",N4/M4-1)</f>
        <v>-</v>
      </c>
      <c r="P4" s="313"/>
      <c r="Q4" s="162"/>
      <c r="R4" s="162"/>
      <c r="S4" s="162"/>
      <c r="T4" s="313"/>
      <c r="U4" s="161"/>
    </row>
    <row r="5" spans="1:21" ht="18" customHeight="1" outlineLevel="1" x14ac:dyDescent="0.35">
      <c r="A5" s="335" t="s">
        <v>78</v>
      </c>
      <c r="B5" s="248"/>
      <c r="C5" s="181"/>
      <c r="D5" s="181"/>
      <c r="E5" s="242"/>
      <c r="F5" s="242"/>
      <c r="G5" s="249"/>
      <c r="H5" s="243"/>
      <c r="I5" s="243"/>
      <c r="J5" s="242"/>
      <c r="K5" s="249"/>
      <c r="L5" s="244"/>
      <c r="M5" s="243"/>
      <c r="N5" s="243"/>
      <c r="O5" s="245"/>
      <c r="P5" s="249"/>
      <c r="Q5" s="242"/>
      <c r="R5" s="246"/>
      <c r="S5" s="242"/>
      <c r="T5" s="249"/>
      <c r="U5" s="336"/>
    </row>
    <row r="6" spans="1:21" ht="18" customHeight="1" outlineLevel="1" x14ac:dyDescent="0.35">
      <c r="A6" s="337" t="s">
        <v>79</v>
      </c>
      <c r="B6" s="180"/>
      <c r="C6" s="54">
        <f>+I6+M6</f>
        <v>0</v>
      </c>
      <c r="D6" s="55">
        <f>+I6+N6</f>
        <v>0</v>
      </c>
      <c r="E6" s="56" t="str">
        <f>IF(ISERROR(C6/B6-1),"-",C6/B6-1)</f>
        <v>-</v>
      </c>
      <c r="F6" s="56" t="str">
        <f t="shared" ref="F6:F67" si="0">IF(ISERROR(D6/C6-1),"-",D6/C6-1)</f>
        <v>-</v>
      </c>
      <c r="G6" s="247"/>
      <c r="H6" s="53"/>
      <c r="I6" s="57"/>
      <c r="J6" s="56" t="str">
        <f>IF(ISERROR(I6/H6-1),"-",I6/H6-1)</f>
        <v>-</v>
      </c>
      <c r="K6" s="247"/>
      <c r="L6" s="58">
        <f>+B6-H6</f>
        <v>0</v>
      </c>
      <c r="M6" s="88"/>
      <c r="N6" s="57"/>
      <c r="O6" s="60" t="str">
        <f>IF(ISERROR(N6/M6-1),"-",N6/M6-1)</f>
        <v>-</v>
      </c>
      <c r="P6" s="247"/>
      <c r="Q6" s="61" t="str">
        <f>IF(ISERROR(B6/$B$76),"-",B6/$B$76)</f>
        <v>-</v>
      </c>
      <c r="R6" s="89" t="str">
        <f>IF(ISERROR(C6/$C$76),"-",C6/$C$76)</f>
        <v>-</v>
      </c>
      <c r="S6" s="63" t="str">
        <f>IF(ISERROR(D6/$D$76),"-",D6/$D$76)</f>
        <v>-</v>
      </c>
      <c r="T6" s="247"/>
      <c r="U6" s="161"/>
    </row>
    <row r="7" spans="1:21" ht="18" customHeight="1" outlineLevel="1" x14ac:dyDescent="0.35">
      <c r="A7" s="337"/>
      <c r="B7" s="180"/>
      <c r="C7" s="54">
        <f t="shared" ref="C7:C12" si="1">+I7+M7</f>
        <v>0</v>
      </c>
      <c r="D7" s="55">
        <f t="shared" ref="D7:D12" si="2">+I7+N7</f>
        <v>0</v>
      </c>
      <c r="E7" s="56" t="str">
        <f t="shared" ref="E7:E12" si="3">IF(ISERROR(C7/B7-1),"-",C7/B7-1)</f>
        <v>-</v>
      </c>
      <c r="F7" s="56" t="str">
        <f t="shared" ref="F7:F12" si="4">IF(ISERROR(D7/C7-1),"-",D7/C7-1)</f>
        <v>-</v>
      </c>
      <c r="G7" s="247"/>
      <c r="H7" s="53"/>
      <c r="I7" s="57"/>
      <c r="J7" s="56" t="str">
        <f t="shared" ref="J7:J12" si="5">IF(ISERROR(I7/H7-1),"-",I7/H7-1)</f>
        <v>-</v>
      </c>
      <c r="K7" s="247"/>
      <c r="L7" s="58">
        <f t="shared" ref="L7:L12" si="6">+B7-H7</f>
        <v>0</v>
      </c>
      <c r="M7" s="88"/>
      <c r="N7" s="57"/>
      <c r="O7" s="60" t="str">
        <f t="shared" ref="O7:O12" si="7">IF(ISERROR(N7/M7-1),"-",N7/M7-1)</f>
        <v>-</v>
      </c>
      <c r="P7" s="247"/>
      <c r="Q7" s="61" t="str">
        <f t="shared" ref="Q7:Q12" si="8">IF(ISERROR(B7/$B$76),"-",B7/$B$76)</f>
        <v>-</v>
      </c>
      <c r="R7" s="89" t="str">
        <f t="shared" ref="R7:R12" si="9">IF(ISERROR(C7/$C$76),"-",C7/$C$76)</f>
        <v>-</v>
      </c>
      <c r="S7" s="63" t="str">
        <f t="shared" ref="S7:S12" si="10">IF(ISERROR(D7/$D$76),"-",D7/$D$76)</f>
        <v>-</v>
      </c>
      <c r="T7" s="247"/>
      <c r="U7" s="161"/>
    </row>
    <row r="8" spans="1:21" ht="18" customHeight="1" outlineLevel="1" x14ac:dyDescent="0.35">
      <c r="A8" s="337" t="s">
        <v>80</v>
      </c>
      <c r="B8" s="180"/>
      <c r="C8" s="54">
        <f t="shared" si="1"/>
        <v>0</v>
      </c>
      <c r="D8" s="55">
        <f t="shared" si="2"/>
        <v>0</v>
      </c>
      <c r="E8" s="56" t="str">
        <f t="shared" si="3"/>
        <v>-</v>
      </c>
      <c r="F8" s="56" t="str">
        <f t="shared" si="4"/>
        <v>-</v>
      </c>
      <c r="G8" s="247"/>
      <c r="H8" s="53"/>
      <c r="I8" s="57"/>
      <c r="J8" s="56" t="str">
        <f t="shared" si="5"/>
        <v>-</v>
      </c>
      <c r="K8" s="247"/>
      <c r="L8" s="58">
        <f t="shared" si="6"/>
        <v>0</v>
      </c>
      <c r="M8" s="88"/>
      <c r="N8" s="57"/>
      <c r="O8" s="60" t="str">
        <f t="shared" si="7"/>
        <v>-</v>
      </c>
      <c r="P8" s="247"/>
      <c r="Q8" s="61" t="str">
        <f t="shared" si="8"/>
        <v>-</v>
      </c>
      <c r="R8" s="89" t="str">
        <f t="shared" si="9"/>
        <v>-</v>
      </c>
      <c r="S8" s="63" t="str">
        <f t="shared" si="10"/>
        <v>-</v>
      </c>
      <c r="T8" s="247"/>
      <c r="U8" s="161"/>
    </row>
    <row r="9" spans="1:21" ht="18" customHeight="1" outlineLevel="1" x14ac:dyDescent="0.35">
      <c r="A9" s="337"/>
      <c r="B9" s="180"/>
      <c r="C9" s="54">
        <f t="shared" si="1"/>
        <v>0</v>
      </c>
      <c r="D9" s="55">
        <f t="shared" si="2"/>
        <v>0</v>
      </c>
      <c r="E9" s="56" t="str">
        <f t="shared" si="3"/>
        <v>-</v>
      </c>
      <c r="F9" s="56" t="str">
        <f t="shared" si="4"/>
        <v>-</v>
      </c>
      <c r="G9" s="247"/>
      <c r="H9" s="53"/>
      <c r="I9" s="57"/>
      <c r="J9" s="56" t="str">
        <f t="shared" si="5"/>
        <v>-</v>
      </c>
      <c r="K9" s="247"/>
      <c r="L9" s="58">
        <f t="shared" si="6"/>
        <v>0</v>
      </c>
      <c r="M9" s="88"/>
      <c r="N9" s="57"/>
      <c r="O9" s="60" t="str">
        <f t="shared" si="7"/>
        <v>-</v>
      </c>
      <c r="P9" s="247"/>
      <c r="Q9" s="61" t="str">
        <f t="shared" si="8"/>
        <v>-</v>
      </c>
      <c r="R9" s="89" t="str">
        <f t="shared" si="9"/>
        <v>-</v>
      </c>
      <c r="S9" s="63" t="str">
        <f t="shared" si="10"/>
        <v>-</v>
      </c>
      <c r="T9" s="247"/>
      <c r="U9" s="161"/>
    </row>
    <row r="10" spans="1:21" ht="18" customHeight="1" outlineLevel="1" x14ac:dyDescent="0.35">
      <c r="A10" s="337" t="s">
        <v>81</v>
      </c>
      <c r="B10" s="180"/>
      <c r="C10" s="54">
        <f t="shared" si="1"/>
        <v>0</v>
      </c>
      <c r="D10" s="55">
        <f t="shared" si="2"/>
        <v>0</v>
      </c>
      <c r="E10" s="56" t="str">
        <f t="shared" si="3"/>
        <v>-</v>
      </c>
      <c r="F10" s="56" t="str">
        <f t="shared" si="4"/>
        <v>-</v>
      </c>
      <c r="G10" s="247"/>
      <c r="H10" s="53"/>
      <c r="I10" s="57"/>
      <c r="J10" s="56" t="str">
        <f t="shared" si="5"/>
        <v>-</v>
      </c>
      <c r="K10" s="247"/>
      <c r="L10" s="58">
        <f t="shared" si="6"/>
        <v>0</v>
      </c>
      <c r="M10" s="88"/>
      <c r="N10" s="57"/>
      <c r="O10" s="60" t="str">
        <f t="shared" si="7"/>
        <v>-</v>
      </c>
      <c r="P10" s="247"/>
      <c r="Q10" s="61" t="str">
        <f t="shared" si="8"/>
        <v>-</v>
      </c>
      <c r="R10" s="89" t="str">
        <f t="shared" si="9"/>
        <v>-</v>
      </c>
      <c r="S10" s="63" t="str">
        <f t="shared" si="10"/>
        <v>-</v>
      </c>
      <c r="T10" s="247"/>
      <c r="U10" s="161"/>
    </row>
    <row r="11" spans="1:21" ht="18" customHeight="1" outlineLevel="1" x14ac:dyDescent="0.35">
      <c r="A11" s="337" t="s">
        <v>82</v>
      </c>
      <c r="B11" s="180"/>
      <c r="C11" s="54">
        <f t="shared" si="1"/>
        <v>0</v>
      </c>
      <c r="D11" s="55">
        <f t="shared" si="2"/>
        <v>0</v>
      </c>
      <c r="E11" s="56" t="str">
        <f t="shared" si="3"/>
        <v>-</v>
      </c>
      <c r="F11" s="56" t="str">
        <f t="shared" si="4"/>
        <v>-</v>
      </c>
      <c r="G11" s="247"/>
      <c r="H11" s="53"/>
      <c r="I11" s="57"/>
      <c r="J11" s="56" t="str">
        <f t="shared" si="5"/>
        <v>-</v>
      </c>
      <c r="K11" s="247"/>
      <c r="L11" s="58">
        <f t="shared" si="6"/>
        <v>0</v>
      </c>
      <c r="M11" s="88"/>
      <c r="N11" s="57"/>
      <c r="O11" s="60" t="str">
        <f t="shared" si="7"/>
        <v>-</v>
      </c>
      <c r="P11" s="247"/>
      <c r="Q11" s="61" t="str">
        <f t="shared" si="8"/>
        <v>-</v>
      </c>
      <c r="R11" s="89" t="str">
        <f t="shared" si="9"/>
        <v>-</v>
      </c>
      <c r="S11" s="63" t="str">
        <f t="shared" si="10"/>
        <v>-</v>
      </c>
      <c r="T11" s="247"/>
      <c r="U11" s="161"/>
    </row>
    <row r="12" spans="1:21" ht="18" customHeight="1" outlineLevel="1" x14ac:dyDescent="0.35">
      <c r="A12" s="337"/>
      <c r="B12" s="180"/>
      <c r="C12" s="54">
        <f t="shared" si="1"/>
        <v>0</v>
      </c>
      <c r="D12" s="55">
        <f t="shared" si="2"/>
        <v>0</v>
      </c>
      <c r="E12" s="56" t="str">
        <f t="shared" si="3"/>
        <v>-</v>
      </c>
      <c r="F12" s="56" t="str">
        <f t="shared" si="4"/>
        <v>-</v>
      </c>
      <c r="G12" s="247"/>
      <c r="H12" s="53"/>
      <c r="I12" s="57"/>
      <c r="J12" s="56" t="str">
        <f t="shared" si="5"/>
        <v>-</v>
      </c>
      <c r="K12" s="247"/>
      <c r="L12" s="58">
        <f t="shared" si="6"/>
        <v>0</v>
      </c>
      <c r="M12" s="88"/>
      <c r="N12" s="57"/>
      <c r="O12" s="60" t="str">
        <f t="shared" si="7"/>
        <v>-</v>
      </c>
      <c r="P12" s="247"/>
      <c r="Q12" s="61" t="str">
        <f t="shared" si="8"/>
        <v>-</v>
      </c>
      <c r="R12" s="89" t="str">
        <f t="shared" si="9"/>
        <v>-</v>
      </c>
      <c r="S12" s="63" t="str">
        <f t="shared" si="10"/>
        <v>-</v>
      </c>
      <c r="T12" s="247"/>
      <c r="U12" s="161"/>
    </row>
    <row r="13" spans="1:21" ht="18" customHeight="1" outlineLevel="1" x14ac:dyDescent="0.35">
      <c r="A13" s="335" t="s">
        <v>83</v>
      </c>
      <c r="B13" s="166"/>
      <c r="C13" s="181"/>
      <c r="D13" s="181"/>
      <c r="E13" s="242"/>
      <c r="F13" s="242"/>
      <c r="G13" s="313"/>
      <c r="H13" s="243"/>
      <c r="I13" s="243"/>
      <c r="J13" s="242"/>
      <c r="K13" s="313"/>
      <c r="L13" s="244"/>
      <c r="M13" s="243"/>
      <c r="N13" s="243"/>
      <c r="O13" s="245"/>
      <c r="P13" s="313"/>
      <c r="Q13" s="242"/>
      <c r="R13" s="246"/>
      <c r="S13" s="242"/>
      <c r="T13" s="313"/>
      <c r="U13" s="336"/>
    </row>
    <row r="14" spans="1:21" ht="18" customHeight="1" outlineLevel="1" x14ac:dyDescent="0.35">
      <c r="A14" s="338"/>
      <c r="B14" s="53"/>
      <c r="C14" s="54">
        <f>+I14+M14</f>
        <v>0</v>
      </c>
      <c r="D14" s="55">
        <f>+I14+N14</f>
        <v>0</v>
      </c>
      <c r="E14" s="56" t="str">
        <f>IF(ISERROR(C14/B14-1),"-",C14/B14-1)</f>
        <v>-</v>
      </c>
      <c r="F14" s="56" t="str">
        <f t="shared" si="0"/>
        <v>-</v>
      </c>
      <c r="G14" s="313"/>
      <c r="H14" s="53"/>
      <c r="I14" s="57"/>
      <c r="J14" s="56" t="str">
        <f>IF(ISERROR(I14/H14-1),"-",I14/H14-1)</f>
        <v>-</v>
      </c>
      <c r="K14" s="313"/>
      <c r="L14" s="58">
        <f>+B14-H14</f>
        <v>0</v>
      </c>
      <c r="M14" s="59"/>
      <c r="N14" s="57"/>
      <c r="O14" s="60" t="str">
        <f t="shared" ref="O14:O69" si="11">IF(ISERROR(N14/M14-1),"-",N14/M14-1)</f>
        <v>-</v>
      </c>
      <c r="P14" s="313"/>
      <c r="Q14" s="61" t="str">
        <f>IF(ISERROR(B14/$B$76),"-",B14/$B$76)</f>
        <v>-</v>
      </c>
      <c r="R14" s="62" t="str">
        <f>IF(ISERROR(C14/$C$76),"-",C14/$C$76)</f>
        <v>-</v>
      </c>
      <c r="S14" s="63" t="str">
        <f>IF(ISERROR(D14/$D$76),"-",D14/$D$76)</f>
        <v>-</v>
      </c>
      <c r="T14" s="313"/>
      <c r="U14" s="161"/>
    </row>
    <row r="15" spans="1:21" ht="18" customHeight="1" outlineLevel="1" x14ac:dyDescent="0.35">
      <c r="A15" s="339"/>
      <c r="B15" s="53"/>
      <c r="C15" s="54">
        <f>+I15+M15</f>
        <v>0</v>
      </c>
      <c r="D15" s="55">
        <f>+I15+N15</f>
        <v>0</v>
      </c>
      <c r="E15" s="56" t="str">
        <f>IF(ISERROR(C15/B15-1),"-",C15/B15-1)</f>
        <v>-</v>
      </c>
      <c r="F15" s="56" t="str">
        <f t="shared" si="0"/>
        <v>-</v>
      </c>
      <c r="G15" s="313"/>
      <c r="H15" s="53"/>
      <c r="I15" s="57"/>
      <c r="J15" s="56" t="str">
        <f>IF(ISERROR(I15/H15-1),"-",I15/H15-1)</f>
        <v>-</v>
      </c>
      <c r="K15" s="313"/>
      <c r="L15" s="58">
        <f>+B15-H15</f>
        <v>0</v>
      </c>
      <c r="M15" s="59"/>
      <c r="N15" s="57"/>
      <c r="O15" s="60" t="str">
        <f t="shared" si="11"/>
        <v>-</v>
      </c>
      <c r="P15" s="313"/>
      <c r="Q15" s="61" t="str">
        <f>IF(ISERROR(B15/$B$76),"-",B15/$B$76)</f>
        <v>-</v>
      </c>
      <c r="R15" s="62" t="str">
        <f>IF(ISERROR(C15/$C$76),"-",C15/$C$76)</f>
        <v>-</v>
      </c>
      <c r="S15" s="63" t="str">
        <f>IF(ISERROR(D15/$D$76),"-",D15/$D$76)</f>
        <v>-</v>
      </c>
      <c r="T15" s="313"/>
      <c r="U15" s="161"/>
    </row>
    <row r="16" spans="1:21" ht="18" customHeight="1" outlineLevel="1" x14ac:dyDescent="0.35">
      <c r="A16" s="337"/>
      <c r="B16" s="170"/>
      <c r="C16" s="54">
        <f>+I16+M16</f>
        <v>0</v>
      </c>
      <c r="D16" s="55">
        <f>+I16+N16</f>
        <v>0</v>
      </c>
      <c r="E16" s="56" t="str">
        <f>IF(ISERROR(C16/B16-1),"-",C16/B16-1)</f>
        <v>-</v>
      </c>
      <c r="F16" s="56" t="str">
        <f t="shared" si="0"/>
        <v>-</v>
      </c>
      <c r="G16" s="313"/>
      <c r="H16" s="170"/>
      <c r="I16" s="171"/>
      <c r="J16" s="56" t="str">
        <f>IF(ISERROR(I16/H16-1),"-",I16/H16-1)</f>
        <v>-</v>
      </c>
      <c r="K16" s="313"/>
      <c r="L16" s="58">
        <f>+B16-H16</f>
        <v>0</v>
      </c>
      <c r="M16" s="172"/>
      <c r="N16" s="171"/>
      <c r="O16" s="60" t="str">
        <f>IF(ISERROR(N16/M16-1),"-",N16/M16-1)</f>
        <v>-</v>
      </c>
      <c r="P16" s="313"/>
      <c r="Q16" s="61" t="str">
        <f>IF(ISERROR(B16/$B$76),"-",B16/$B$76)</f>
        <v>-</v>
      </c>
      <c r="R16" s="62" t="str">
        <f>IF(ISERROR(C16/$C$76),"-",C16/$C$76)</f>
        <v>-</v>
      </c>
      <c r="S16" s="63" t="str">
        <f>IF(ISERROR(D16/$D$76),"-",D16/$D$76)</f>
        <v>-</v>
      </c>
      <c r="T16" s="313"/>
      <c r="U16" s="161"/>
    </row>
    <row r="17" spans="1:21" ht="18" customHeight="1" outlineLevel="1" thickBot="1" x14ac:dyDescent="0.4">
      <c r="A17" s="337"/>
      <c r="B17" s="170"/>
      <c r="C17" s="160">
        <f>+I17+M17</f>
        <v>0</v>
      </c>
      <c r="D17" s="173">
        <f>+I17+N17</f>
        <v>0</v>
      </c>
      <c r="E17" s="174" t="str">
        <f>IF(ISERROR(C17/B17-1),"-",C17/B17-1)</f>
        <v>-</v>
      </c>
      <c r="F17" s="174" t="str">
        <f t="shared" si="0"/>
        <v>-</v>
      </c>
      <c r="G17" s="313"/>
      <c r="H17" s="170"/>
      <c r="I17" s="171"/>
      <c r="J17" s="174" t="str">
        <f>IF(ISERROR(I17/H17-1),"-",I17/H17-1)</f>
        <v>-</v>
      </c>
      <c r="K17" s="313"/>
      <c r="L17" s="175">
        <f>+B17-H17</f>
        <v>0</v>
      </c>
      <c r="M17" s="172"/>
      <c r="N17" s="171"/>
      <c r="O17" s="176" t="str">
        <f>IF(ISERROR(N17/M17-1),"-",N17/M17-1)</f>
        <v>-</v>
      </c>
      <c r="P17" s="313"/>
      <c r="Q17" s="177" t="str">
        <f>IF(ISERROR(B17/$B$76),"-",B17/$B$76)</f>
        <v>-</v>
      </c>
      <c r="R17" s="178" t="str">
        <f>IF(ISERROR(C17/$C$76),"-",C17/$C$76)</f>
        <v>-</v>
      </c>
      <c r="S17" s="179" t="str">
        <f>IF(ISERROR(D17/$D$76),"-",D17/$D$76)</f>
        <v>-</v>
      </c>
      <c r="T17" s="313"/>
      <c r="U17" s="161"/>
    </row>
    <row r="18" spans="1:21" s="238" customFormat="1" ht="18" customHeight="1" thickBot="1" x14ac:dyDescent="0.4">
      <c r="A18" s="340" t="s">
        <v>84</v>
      </c>
      <c r="B18" s="182">
        <f>+SUM(B3:B17)</f>
        <v>0</v>
      </c>
      <c r="C18" s="183">
        <f>+SUM(C3:C17)</f>
        <v>0</v>
      </c>
      <c r="D18" s="182">
        <f>+SUM(D3:D17)</f>
        <v>0</v>
      </c>
      <c r="E18" s="184" t="str">
        <f>IF(ISERROR(C18/B18-1),"-",C18/B18-1)</f>
        <v>-</v>
      </c>
      <c r="F18" s="184" t="str">
        <f t="shared" si="0"/>
        <v>-</v>
      </c>
      <c r="G18" s="313"/>
      <c r="H18" s="185">
        <f>+SUM(H3:H17)</f>
        <v>0</v>
      </c>
      <c r="I18" s="182">
        <f>+SUM(I3:I17)</f>
        <v>0</v>
      </c>
      <c r="J18" s="184" t="str">
        <f>IF(ISERROR(I18/H18-1),"-",I18/H18-1)</f>
        <v>-</v>
      </c>
      <c r="K18" s="313"/>
      <c r="L18" s="185">
        <f>+SUM(L3:L17)</f>
        <v>0</v>
      </c>
      <c r="M18" s="183">
        <f>+SUM(M3:M17)</f>
        <v>0</v>
      </c>
      <c r="N18" s="182">
        <f>+SUM(N3:N17)</f>
        <v>0</v>
      </c>
      <c r="O18" s="184" t="str">
        <f>IF(ISERROR(N18/M18-1),"-",N18/M18-1)</f>
        <v>-</v>
      </c>
      <c r="P18" s="313"/>
      <c r="Q18" s="186" t="str">
        <f>IF(ISERROR(B18/$B$76),"-",B18/$B$76)</f>
        <v>-</v>
      </c>
      <c r="R18" s="187" t="str">
        <f>IF(ISERROR(C18/$C$76),"-",C18/$C$76)</f>
        <v>-</v>
      </c>
      <c r="S18" s="188" t="str">
        <f>IF(ISERROR(D18/$D$76),"-",D18/$D$76)</f>
        <v>-</v>
      </c>
      <c r="T18" s="313"/>
      <c r="U18" s="189"/>
    </row>
    <row r="19" spans="1:21" s="239" customFormat="1" ht="18" customHeight="1" thickBot="1" x14ac:dyDescent="0.4">
      <c r="A19" s="341"/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42"/>
      <c r="S19" s="332"/>
      <c r="T19" s="332"/>
      <c r="U19" s="343"/>
    </row>
    <row r="20" spans="1:21" ht="18" customHeight="1" thickBot="1" x14ac:dyDescent="0.4">
      <c r="A20" s="331" t="s">
        <v>85</v>
      </c>
      <c r="B20" s="152"/>
      <c r="C20" s="152"/>
      <c r="D20" s="153"/>
      <c r="E20" s="154"/>
      <c r="F20" s="154" t="str">
        <f t="shared" si="0"/>
        <v>-</v>
      </c>
      <c r="G20" s="313"/>
      <c r="H20" s="155"/>
      <c r="I20" s="156"/>
      <c r="J20" s="154"/>
      <c r="K20" s="332"/>
      <c r="L20" s="157"/>
      <c r="M20" s="158"/>
      <c r="N20" s="158"/>
      <c r="O20" s="154"/>
      <c r="P20" s="332"/>
      <c r="Q20" s="157"/>
      <c r="R20" s="159"/>
      <c r="S20" s="158"/>
      <c r="T20" s="313"/>
      <c r="U20" s="210"/>
    </row>
    <row r="21" spans="1:21" ht="18" customHeight="1" thickBot="1" x14ac:dyDescent="0.4">
      <c r="A21" s="344" t="s">
        <v>86</v>
      </c>
      <c r="B21" s="190"/>
      <c r="C21" s="191"/>
      <c r="D21" s="191"/>
      <c r="E21" s="192"/>
      <c r="F21" s="192" t="str">
        <f t="shared" si="0"/>
        <v>-</v>
      </c>
      <c r="G21" s="313"/>
      <c r="H21" s="193"/>
      <c r="I21" s="194"/>
      <c r="J21" s="192"/>
      <c r="K21" s="332"/>
      <c r="L21" s="195"/>
      <c r="M21" s="191"/>
      <c r="N21" s="191"/>
      <c r="O21" s="192"/>
      <c r="P21" s="332"/>
      <c r="Q21" s="195"/>
      <c r="R21" s="196"/>
      <c r="S21" s="197"/>
      <c r="T21" s="313"/>
      <c r="U21" s="345"/>
    </row>
    <row r="22" spans="1:21" ht="18" customHeight="1" outlineLevel="1" x14ac:dyDescent="0.35">
      <c r="A22" s="346" t="s">
        <v>110</v>
      </c>
      <c r="B22" s="91"/>
      <c r="C22" s="92">
        <f>+I22+M22</f>
        <v>0</v>
      </c>
      <c r="D22" s="93">
        <f>+I22+N22</f>
        <v>0</v>
      </c>
      <c r="E22" s="94" t="str">
        <f>IF(ISERROR(C22/B22-1),"-",C22/B22-1)</f>
        <v>-</v>
      </c>
      <c r="F22" s="94" t="str">
        <f t="shared" si="0"/>
        <v>-</v>
      </c>
      <c r="G22" s="313"/>
      <c r="H22" s="91"/>
      <c r="I22" s="95"/>
      <c r="J22" s="94" t="str">
        <f>IF(ISERROR(I22/H22-1),"-",I22/H22-1)</f>
        <v>-</v>
      </c>
      <c r="K22" s="332"/>
      <c r="L22" s="96">
        <f>+B22-H22</f>
        <v>0</v>
      </c>
      <c r="M22" s="97"/>
      <c r="N22" s="95"/>
      <c r="O22" s="98" t="str">
        <f t="shared" si="11"/>
        <v>-</v>
      </c>
      <c r="P22" s="332"/>
      <c r="Q22" s="99" t="str">
        <f>IF(ISERROR(B22/$B$76),"-",B22/$B$76)</f>
        <v>-</v>
      </c>
      <c r="R22" s="100" t="str">
        <f>IF(ISERROR(C22/$C$76),"-",C22/$C$76)</f>
        <v>-</v>
      </c>
      <c r="S22" s="101" t="str">
        <f>IF(ISERROR(D22/$D$76),"-",D22/$D$76)</f>
        <v>-</v>
      </c>
      <c r="T22" s="313"/>
      <c r="U22" s="189"/>
    </row>
    <row r="23" spans="1:21" ht="18" customHeight="1" outlineLevel="1" x14ac:dyDescent="0.35">
      <c r="A23" s="335" t="s">
        <v>109</v>
      </c>
      <c r="B23" s="53"/>
      <c r="C23" s="54">
        <f>+I23+M23</f>
        <v>0</v>
      </c>
      <c r="D23" s="55">
        <f>+I23+N23</f>
        <v>0</v>
      </c>
      <c r="E23" s="56" t="str">
        <f>IF(ISERROR(C23/B23-1),"-",C23/B23-1)</f>
        <v>-</v>
      </c>
      <c r="F23" s="56" t="str">
        <f t="shared" si="0"/>
        <v>-</v>
      </c>
      <c r="G23" s="313"/>
      <c r="H23" s="53"/>
      <c r="I23" s="57"/>
      <c r="J23" s="56" t="str">
        <f>IF(ISERROR(I23/H23-1),"-",I23/H23-1)</f>
        <v>-</v>
      </c>
      <c r="K23" s="332"/>
      <c r="L23" s="58">
        <f>+B23-H23</f>
        <v>0</v>
      </c>
      <c r="M23" s="59"/>
      <c r="N23" s="57"/>
      <c r="O23" s="60" t="str">
        <f t="shared" si="11"/>
        <v>-</v>
      </c>
      <c r="P23" s="332"/>
      <c r="Q23" s="61" t="str">
        <f>IF(ISERROR(B23/$B$76),"-",B23/$B$76)</f>
        <v>-</v>
      </c>
      <c r="R23" s="62" t="str">
        <f>IF(ISERROR(C23/$C$76),"-",C23/$C$76)</f>
        <v>-</v>
      </c>
      <c r="S23" s="63" t="str">
        <f>IF(ISERROR(D23/$D$76),"-",D23/$D$76)</f>
        <v>-</v>
      </c>
      <c r="T23" s="313"/>
      <c r="U23" s="161"/>
    </row>
    <row r="24" spans="1:21" ht="18" customHeight="1" outlineLevel="1" x14ac:dyDescent="0.35">
      <c r="A24" s="335" t="s">
        <v>87</v>
      </c>
      <c r="B24" s="166"/>
      <c r="C24" s="116"/>
      <c r="D24" s="116"/>
      <c r="E24" s="164"/>
      <c r="F24" s="164"/>
      <c r="G24" s="313"/>
      <c r="H24" s="167"/>
      <c r="I24" s="167"/>
      <c r="J24" s="164"/>
      <c r="K24" s="313"/>
      <c r="L24" s="168"/>
      <c r="M24" s="167"/>
      <c r="N24" s="167"/>
      <c r="O24" s="165"/>
      <c r="P24" s="313"/>
      <c r="Q24" s="164"/>
      <c r="R24" s="169"/>
      <c r="S24" s="164"/>
      <c r="T24" s="313"/>
      <c r="U24" s="347"/>
    </row>
    <row r="25" spans="1:21" ht="18" customHeight="1" outlineLevel="1" x14ac:dyDescent="0.35">
      <c r="A25" s="335"/>
      <c r="B25" s="53"/>
      <c r="C25" s="54">
        <f>+I25+M25</f>
        <v>0</v>
      </c>
      <c r="D25" s="55">
        <f>+I25+N25</f>
        <v>0</v>
      </c>
      <c r="E25" s="56" t="str">
        <f>IF(ISERROR(C25/B25-1),"-",C25/B25-1)</f>
        <v>-</v>
      </c>
      <c r="F25" s="56" t="str">
        <f t="shared" si="0"/>
        <v>-</v>
      </c>
      <c r="G25" s="313"/>
      <c r="H25" s="53"/>
      <c r="I25" s="57"/>
      <c r="J25" s="56" t="str">
        <f>IF(ISERROR(I25/H25-1),"-",I25/H25-1)</f>
        <v>-</v>
      </c>
      <c r="K25" s="313"/>
      <c r="L25" s="58">
        <f>+B25-H25</f>
        <v>0</v>
      </c>
      <c r="M25" s="59"/>
      <c r="N25" s="57"/>
      <c r="O25" s="60" t="str">
        <f t="shared" si="11"/>
        <v>-</v>
      </c>
      <c r="P25" s="313"/>
      <c r="Q25" s="61" t="str">
        <f>IF(ISERROR(B25/$B$76),"-",B25/$B$76)</f>
        <v>-</v>
      </c>
      <c r="R25" s="62" t="str">
        <f>IF(ISERROR(C25/$C$76),"-",C25/$C$76)</f>
        <v>-</v>
      </c>
      <c r="S25" s="63" t="str">
        <f>IF(ISERROR(D25/$D$76),"-",D25/$D$76)</f>
        <v>-</v>
      </c>
      <c r="T25" s="313"/>
      <c r="U25" s="189"/>
    </row>
    <row r="26" spans="1:21" ht="18" customHeight="1" outlineLevel="1" x14ac:dyDescent="0.35">
      <c r="A26" s="335"/>
      <c r="B26" s="53"/>
      <c r="C26" s="54">
        <f>+I26+M26</f>
        <v>0</v>
      </c>
      <c r="D26" s="55">
        <f>+I26+N26</f>
        <v>0</v>
      </c>
      <c r="E26" s="56" t="str">
        <f>IF(ISERROR(C26/B26-1),"-",C26/B26-1)</f>
        <v>-</v>
      </c>
      <c r="F26" s="56" t="str">
        <f t="shared" si="0"/>
        <v>-</v>
      </c>
      <c r="G26" s="313"/>
      <c r="H26" s="53"/>
      <c r="I26" s="57"/>
      <c r="J26" s="56" t="str">
        <f>IF(ISERROR(I26/H26-1),"-",I26/H26-1)</f>
        <v>-</v>
      </c>
      <c r="K26" s="313"/>
      <c r="L26" s="58">
        <f>+B26-H26</f>
        <v>0</v>
      </c>
      <c r="M26" s="59"/>
      <c r="N26" s="57"/>
      <c r="O26" s="60" t="str">
        <f t="shared" si="11"/>
        <v>-</v>
      </c>
      <c r="P26" s="313"/>
      <c r="Q26" s="61" t="str">
        <f>IF(ISERROR(B26/$B$76),"-",B26/$B$76)</f>
        <v>-</v>
      </c>
      <c r="R26" s="62" t="str">
        <f>IF(ISERROR(C26/$C$76),"-",C26/$C$76)</f>
        <v>-</v>
      </c>
      <c r="S26" s="63" t="str">
        <f>IF(ISERROR(D26/$D$76),"-",D26/$D$76)</f>
        <v>-</v>
      </c>
      <c r="T26" s="313"/>
      <c r="U26" s="189"/>
    </row>
    <row r="27" spans="1:21" ht="18" customHeight="1" outlineLevel="1" x14ac:dyDescent="0.35">
      <c r="A27" s="335"/>
      <c r="B27" s="53"/>
      <c r="C27" s="54">
        <f>+I27+M27</f>
        <v>0</v>
      </c>
      <c r="D27" s="55">
        <f>+I27+N27</f>
        <v>0</v>
      </c>
      <c r="E27" s="56" t="str">
        <f>IF(ISERROR(C27/B27-1),"-",C27/B27-1)</f>
        <v>-</v>
      </c>
      <c r="F27" s="56" t="str">
        <f t="shared" si="0"/>
        <v>-</v>
      </c>
      <c r="G27" s="313"/>
      <c r="H27" s="53"/>
      <c r="I27" s="57"/>
      <c r="J27" s="56" t="str">
        <f>IF(ISERROR(I27/H27-1),"-",I27/H27-1)</f>
        <v>-</v>
      </c>
      <c r="K27" s="313"/>
      <c r="L27" s="58">
        <f>+B27-H27</f>
        <v>0</v>
      </c>
      <c r="M27" s="59"/>
      <c r="N27" s="57"/>
      <c r="O27" s="60" t="str">
        <f t="shared" si="11"/>
        <v>-</v>
      </c>
      <c r="P27" s="313"/>
      <c r="Q27" s="61" t="str">
        <f>IF(ISERROR(B27/$B$76),"-",B27/$B$76)</f>
        <v>-</v>
      </c>
      <c r="R27" s="62" t="str">
        <f>IF(ISERROR(C27/$C$76),"-",C27/$C$76)</f>
        <v>-</v>
      </c>
      <c r="S27" s="63" t="str">
        <f>IF(ISERROR(D27/$D$76),"-",D27/$D$76)</f>
        <v>-</v>
      </c>
      <c r="T27" s="313"/>
      <c r="U27" s="189"/>
    </row>
    <row r="28" spans="1:21" ht="18" customHeight="1" outlineLevel="1" x14ac:dyDescent="0.35">
      <c r="A28" s="335" t="s">
        <v>88</v>
      </c>
      <c r="B28" s="166"/>
      <c r="C28" s="116"/>
      <c r="D28" s="116"/>
      <c r="E28" s="164"/>
      <c r="F28" s="164"/>
      <c r="G28" s="313"/>
      <c r="H28" s="167"/>
      <c r="I28" s="167"/>
      <c r="J28" s="164"/>
      <c r="K28" s="313"/>
      <c r="L28" s="168"/>
      <c r="M28" s="167"/>
      <c r="N28" s="167"/>
      <c r="O28" s="165"/>
      <c r="P28" s="313"/>
      <c r="Q28" s="164"/>
      <c r="R28" s="169"/>
      <c r="S28" s="164"/>
      <c r="T28" s="313"/>
      <c r="U28" s="347"/>
    </row>
    <row r="29" spans="1:21" ht="18" customHeight="1" outlineLevel="1" x14ac:dyDescent="0.35">
      <c r="A29" s="335"/>
      <c r="B29" s="53"/>
      <c r="C29" s="54">
        <f>+I29+M29</f>
        <v>0</v>
      </c>
      <c r="D29" s="55">
        <f>+I29+N29</f>
        <v>0</v>
      </c>
      <c r="E29" s="56" t="str">
        <f>IF(ISERROR(C29/B29-1),"-",C29/B29-1)</f>
        <v>-</v>
      </c>
      <c r="F29" s="56" t="str">
        <f t="shared" si="0"/>
        <v>-</v>
      </c>
      <c r="G29" s="313"/>
      <c r="H29" s="53"/>
      <c r="I29" s="57"/>
      <c r="J29" s="56" t="str">
        <f>IF(ISERROR(I29/H29-1),"-",I29/H29-1)</f>
        <v>-</v>
      </c>
      <c r="K29" s="313"/>
      <c r="L29" s="58">
        <f>+B29-H29</f>
        <v>0</v>
      </c>
      <c r="M29" s="59"/>
      <c r="N29" s="57"/>
      <c r="O29" s="60" t="str">
        <f t="shared" si="11"/>
        <v>-</v>
      </c>
      <c r="P29" s="313"/>
      <c r="Q29" s="61" t="str">
        <f>IF(ISERROR(B29/$B$76),"-",B29/$B$76)</f>
        <v>-</v>
      </c>
      <c r="R29" s="62" t="str">
        <f>IF(ISERROR(C29/$C$76),"-",C29/$C$76)</f>
        <v>-</v>
      </c>
      <c r="S29" s="63" t="str">
        <f>IF(ISERROR(D29/$D$76),"-",D29/$D$76)</f>
        <v>-</v>
      </c>
      <c r="T29" s="313"/>
      <c r="U29" s="189"/>
    </row>
    <row r="30" spans="1:21" ht="18" customHeight="1" outlineLevel="1" x14ac:dyDescent="0.35">
      <c r="A30" s="335"/>
      <c r="B30" s="53"/>
      <c r="C30" s="54">
        <f>+I30+M30</f>
        <v>0</v>
      </c>
      <c r="D30" s="55">
        <f>+I30+N30</f>
        <v>0</v>
      </c>
      <c r="E30" s="56" t="str">
        <f>IF(ISERROR(C30/B30-1),"-",C30/B30-1)</f>
        <v>-</v>
      </c>
      <c r="F30" s="56" t="str">
        <f t="shared" si="0"/>
        <v>-</v>
      </c>
      <c r="G30" s="313"/>
      <c r="H30" s="53"/>
      <c r="I30" s="57"/>
      <c r="J30" s="56" t="str">
        <f>IF(ISERROR(I30/H30-1),"-",I30/H30-1)</f>
        <v>-</v>
      </c>
      <c r="K30" s="313"/>
      <c r="L30" s="58">
        <f>+B30-H30</f>
        <v>0</v>
      </c>
      <c r="M30" s="59"/>
      <c r="N30" s="57"/>
      <c r="O30" s="60" t="str">
        <f t="shared" si="11"/>
        <v>-</v>
      </c>
      <c r="P30" s="313"/>
      <c r="Q30" s="61" t="str">
        <f>IF(ISERROR(B30/$B$76),"-",B30/$B$76)</f>
        <v>-</v>
      </c>
      <c r="R30" s="62" t="str">
        <f>IF(ISERROR(C30/$C$76),"-",C30/$C$76)</f>
        <v>-</v>
      </c>
      <c r="S30" s="63" t="str">
        <f>IF(ISERROR(D30/$D$76),"-",D30/$D$76)</f>
        <v>-</v>
      </c>
      <c r="T30" s="313"/>
      <c r="U30" s="189"/>
    </row>
    <row r="31" spans="1:21" ht="18" customHeight="1" outlineLevel="1" x14ac:dyDescent="0.35">
      <c r="A31" s="335"/>
      <c r="B31" s="53"/>
      <c r="C31" s="54">
        <f>+I31+M31</f>
        <v>0</v>
      </c>
      <c r="D31" s="55">
        <f>+I31+N31</f>
        <v>0</v>
      </c>
      <c r="E31" s="56" t="str">
        <f>IF(ISERROR(C31/B31-1),"-",C31/B31-1)</f>
        <v>-</v>
      </c>
      <c r="F31" s="56" t="str">
        <f t="shared" si="0"/>
        <v>-</v>
      </c>
      <c r="G31" s="313"/>
      <c r="H31" s="53"/>
      <c r="I31" s="57"/>
      <c r="J31" s="56" t="str">
        <f>IF(ISERROR(I31/H31-1),"-",I31/H31-1)</f>
        <v>-</v>
      </c>
      <c r="K31" s="313"/>
      <c r="L31" s="58">
        <f>+B31-H31</f>
        <v>0</v>
      </c>
      <c r="M31" s="59"/>
      <c r="N31" s="57"/>
      <c r="O31" s="60" t="str">
        <f t="shared" si="11"/>
        <v>-</v>
      </c>
      <c r="P31" s="313"/>
      <c r="Q31" s="61" t="str">
        <f>IF(ISERROR(B31/$B$76),"-",B31/$B$76)</f>
        <v>-</v>
      </c>
      <c r="R31" s="62" t="str">
        <f>IF(ISERROR(C31/$C$76),"-",C31/$C$76)</f>
        <v>-</v>
      </c>
      <c r="S31" s="63" t="str">
        <f>IF(ISERROR(D31/$D$76),"-",D31/$D$76)</f>
        <v>-</v>
      </c>
      <c r="T31" s="313"/>
      <c r="U31" s="189"/>
    </row>
    <row r="32" spans="1:21" ht="18" customHeight="1" outlineLevel="1" x14ac:dyDescent="0.35">
      <c r="A32" s="346" t="s">
        <v>89</v>
      </c>
      <c r="B32" s="166"/>
      <c r="C32" s="116"/>
      <c r="D32" s="116"/>
      <c r="E32" s="164"/>
      <c r="F32" s="164" t="str">
        <f t="shared" si="0"/>
        <v>-</v>
      </c>
      <c r="G32" s="313"/>
      <c r="H32" s="167"/>
      <c r="I32" s="167"/>
      <c r="J32" s="164"/>
      <c r="K32" s="313"/>
      <c r="L32" s="168"/>
      <c r="M32" s="167"/>
      <c r="N32" s="167"/>
      <c r="O32" s="165"/>
      <c r="P32" s="313"/>
      <c r="Q32" s="164"/>
      <c r="R32" s="169"/>
      <c r="S32" s="164"/>
      <c r="T32" s="313"/>
      <c r="U32" s="347"/>
    </row>
    <row r="33" spans="1:22" ht="18" customHeight="1" outlineLevel="1" x14ac:dyDescent="0.35">
      <c r="A33" s="346"/>
      <c r="B33" s="170"/>
      <c r="C33" s="54">
        <f>+I33+M33</f>
        <v>0</v>
      </c>
      <c r="D33" s="55">
        <f>+I33+N33</f>
        <v>0</v>
      </c>
      <c r="E33" s="56" t="str">
        <f>IF(ISERROR(C33/B33-1),"-",C33/B33-1)</f>
        <v>-</v>
      </c>
      <c r="F33" s="56" t="str">
        <f t="shared" si="0"/>
        <v>-</v>
      </c>
      <c r="G33" s="313"/>
      <c r="H33" s="170"/>
      <c r="I33" s="171"/>
      <c r="J33" s="56" t="str">
        <f>IF(ISERROR(I33/H33-1),"-",I33/H33-1)</f>
        <v>-</v>
      </c>
      <c r="K33" s="313"/>
      <c r="L33" s="58">
        <f>+B33-H33</f>
        <v>0</v>
      </c>
      <c r="M33" s="172"/>
      <c r="N33" s="171"/>
      <c r="O33" s="60" t="str">
        <f t="shared" si="11"/>
        <v>-</v>
      </c>
      <c r="P33" s="313"/>
      <c r="Q33" s="61" t="str">
        <f>IF(ISERROR(B33/$B$76),"-",B33/$B$76)</f>
        <v>-</v>
      </c>
      <c r="R33" s="62" t="str">
        <f>IF(ISERROR(C33/$C$76),"-",C33/$C$76)</f>
        <v>-</v>
      </c>
      <c r="S33" s="63" t="str">
        <f>IF(ISERROR(D33/$D$76),"-",D33/$D$76)</f>
        <v>-</v>
      </c>
      <c r="T33" s="313"/>
      <c r="U33" s="189"/>
    </row>
    <row r="34" spans="1:22" ht="18" customHeight="1" outlineLevel="1" x14ac:dyDescent="0.35">
      <c r="A34" s="346"/>
      <c r="B34" s="170"/>
      <c r="C34" s="54">
        <f>+I34+M34</f>
        <v>0</v>
      </c>
      <c r="D34" s="55">
        <f>+I34+N34</f>
        <v>0</v>
      </c>
      <c r="E34" s="56" t="str">
        <f>IF(ISERROR(C34/B34-1),"-",C34/B34-1)</f>
        <v>-</v>
      </c>
      <c r="F34" s="56" t="str">
        <f t="shared" si="0"/>
        <v>-</v>
      </c>
      <c r="G34" s="313"/>
      <c r="H34" s="170"/>
      <c r="I34" s="171"/>
      <c r="J34" s="56" t="str">
        <f>IF(ISERROR(I34/H34-1),"-",I34/H34-1)</f>
        <v>-</v>
      </c>
      <c r="K34" s="313"/>
      <c r="L34" s="58">
        <f>+B34-H34</f>
        <v>0</v>
      </c>
      <c r="M34" s="172"/>
      <c r="N34" s="171"/>
      <c r="O34" s="60" t="str">
        <f t="shared" si="11"/>
        <v>-</v>
      </c>
      <c r="P34" s="313"/>
      <c r="Q34" s="61" t="str">
        <f>IF(ISERROR(B34/$B$76),"-",B34/$B$76)</f>
        <v>-</v>
      </c>
      <c r="R34" s="62" t="str">
        <f>IF(ISERROR(C34/$C$76),"-",C34/$C$76)</f>
        <v>-</v>
      </c>
      <c r="S34" s="63" t="str">
        <f>IF(ISERROR(D34/$D$76),"-",D34/$D$76)</f>
        <v>-</v>
      </c>
      <c r="T34" s="313"/>
      <c r="U34" s="189"/>
    </row>
    <row r="35" spans="1:22" ht="18" customHeight="1" outlineLevel="1" thickBot="1" x14ac:dyDescent="0.4">
      <c r="A35" s="348" t="s">
        <v>82</v>
      </c>
      <c r="B35" s="170"/>
      <c r="C35" s="54">
        <f>+I35+M35</f>
        <v>0</v>
      </c>
      <c r="D35" s="55">
        <f>+I35+N35</f>
        <v>0</v>
      </c>
      <c r="E35" s="56" t="str">
        <f>IF(ISERROR(C35/B35-1),"-",C35/B35-1)</f>
        <v>-</v>
      </c>
      <c r="F35" s="56" t="str">
        <f t="shared" si="0"/>
        <v>-</v>
      </c>
      <c r="G35" s="313"/>
      <c r="H35" s="170"/>
      <c r="I35" s="171"/>
      <c r="J35" s="174" t="str">
        <f>IF(ISERROR(I35/H35-1),"-",I35/H35-1)</f>
        <v>-</v>
      </c>
      <c r="K35" s="313"/>
      <c r="L35" s="175">
        <f>+B35-H35</f>
        <v>0</v>
      </c>
      <c r="M35" s="172"/>
      <c r="N35" s="171"/>
      <c r="O35" s="176" t="str">
        <f>IF(ISERROR(N35/M35-1),"-",N35/M35-1)</f>
        <v>-</v>
      </c>
      <c r="P35" s="313"/>
      <c r="Q35" s="177" t="str">
        <f>IF(ISERROR(B35/$B$76),"-",B35/$B$76)</f>
        <v>-</v>
      </c>
      <c r="R35" s="178" t="str">
        <f>IF(ISERROR(C35/$C$76),"-",C35/$C$76)</f>
        <v>-</v>
      </c>
      <c r="S35" s="179" t="str">
        <f>IF(ISERROR(D35/$D$76),"-",D35/$D$76)</f>
        <v>-</v>
      </c>
      <c r="T35" s="313"/>
      <c r="U35" s="189"/>
    </row>
    <row r="36" spans="1:22" s="238" customFormat="1" ht="18" customHeight="1" thickBot="1" x14ac:dyDescent="0.4">
      <c r="A36" s="340" t="s">
        <v>90</v>
      </c>
      <c r="B36" s="182">
        <f>+SUM(B22:B35)</f>
        <v>0</v>
      </c>
      <c r="C36" s="183">
        <f>+SUM(C22:C35)</f>
        <v>0</v>
      </c>
      <c r="D36" s="182">
        <f>+SUM(D22:D35)</f>
        <v>0</v>
      </c>
      <c r="E36" s="184" t="str">
        <f>IF(ISERROR(C36/B36-1),"-",C36/B36-1)</f>
        <v>-</v>
      </c>
      <c r="F36" s="184" t="str">
        <f t="shared" si="0"/>
        <v>-</v>
      </c>
      <c r="G36" s="313"/>
      <c r="H36" s="185">
        <f>+SUM(H22:H35)</f>
        <v>0</v>
      </c>
      <c r="I36" s="182">
        <f>+SUM(I22:I35)</f>
        <v>0</v>
      </c>
      <c r="J36" s="184" t="str">
        <f>IF(ISERROR(I36/H36-1),"-",I36/H36-1)</f>
        <v>-</v>
      </c>
      <c r="K36" s="313"/>
      <c r="L36" s="185">
        <f>+SUM(L22:L35)</f>
        <v>0</v>
      </c>
      <c r="M36" s="183">
        <f>+SUM(M22:M35)</f>
        <v>0</v>
      </c>
      <c r="N36" s="182">
        <f>+SUM(N22:N35)</f>
        <v>0</v>
      </c>
      <c r="O36" s="184" t="str">
        <f>IF(ISERROR(N36/M36-1),"-",N36/M36-1)</f>
        <v>-</v>
      </c>
      <c r="P36" s="313"/>
      <c r="Q36" s="186" t="str">
        <f>IF(ISERROR(B36/$B$76),"-",B36/$B$76)</f>
        <v>-</v>
      </c>
      <c r="R36" s="187" t="str">
        <f>IF(ISERROR(C36/$C$76),"-",C36/$C$76)</f>
        <v>-</v>
      </c>
      <c r="S36" s="188" t="str">
        <f>IF(ISERROR(D36/$D$76),"-",D36/$D$76)</f>
        <v>-</v>
      </c>
      <c r="T36" s="313"/>
      <c r="U36" s="189"/>
    </row>
    <row r="37" spans="1:22" ht="8.15" customHeight="1" thickBot="1" x14ac:dyDescent="0.4">
      <c r="A37" s="349"/>
      <c r="B37" s="350"/>
      <c r="C37" s="350"/>
      <c r="D37" s="350"/>
      <c r="E37" s="350"/>
      <c r="F37" s="350"/>
      <c r="G37" s="350"/>
      <c r="H37" s="350"/>
      <c r="I37" s="350"/>
      <c r="J37" s="350"/>
      <c r="K37" s="350"/>
      <c r="L37" s="350"/>
      <c r="M37" s="350"/>
      <c r="N37" s="350"/>
      <c r="O37" s="350"/>
      <c r="P37" s="350"/>
      <c r="Q37" s="350"/>
      <c r="R37" s="351"/>
      <c r="S37" s="350"/>
      <c r="T37" s="350"/>
      <c r="U37" s="352"/>
      <c r="V37" s="198"/>
    </row>
    <row r="38" spans="1:22" ht="18" customHeight="1" thickBot="1" x14ac:dyDescent="0.4">
      <c r="A38" s="344" t="s">
        <v>91</v>
      </c>
      <c r="B38" s="190"/>
      <c r="C38" s="191"/>
      <c r="D38" s="191"/>
      <c r="E38" s="192"/>
      <c r="F38" s="192" t="str">
        <f t="shared" si="0"/>
        <v>-</v>
      </c>
      <c r="G38" s="313"/>
      <c r="H38" s="193"/>
      <c r="I38" s="194"/>
      <c r="J38" s="192"/>
      <c r="K38" s="332"/>
      <c r="L38" s="195"/>
      <c r="M38" s="191"/>
      <c r="N38" s="191"/>
      <c r="O38" s="192"/>
      <c r="P38" s="332"/>
      <c r="Q38" s="195"/>
      <c r="R38" s="196"/>
      <c r="S38" s="197"/>
      <c r="T38" s="313"/>
      <c r="U38" s="345"/>
    </row>
    <row r="39" spans="1:22" ht="18" customHeight="1" outlineLevel="1" x14ac:dyDescent="0.35">
      <c r="A39" s="346" t="s">
        <v>92</v>
      </c>
      <c r="B39" s="53"/>
      <c r="C39" s="54">
        <f>+I39+M39</f>
        <v>0</v>
      </c>
      <c r="D39" s="55">
        <f>+I39+N39</f>
        <v>0</v>
      </c>
      <c r="E39" s="56" t="str">
        <f>IF(ISERROR(C39/B39-1),"-",C39/B39-1)</f>
        <v>-</v>
      </c>
      <c r="F39" s="56" t="str">
        <f t="shared" si="0"/>
        <v>-</v>
      </c>
      <c r="G39" s="313"/>
      <c r="H39" s="53"/>
      <c r="I39" s="57"/>
      <c r="J39" s="56" t="str">
        <f>IF(ISERROR(I39/H39-1),"-",I39/H39-1)</f>
        <v>-</v>
      </c>
      <c r="K39" s="313"/>
      <c r="L39" s="58">
        <f>+B39-H39</f>
        <v>0</v>
      </c>
      <c r="M39" s="59"/>
      <c r="N39" s="57"/>
      <c r="O39" s="60" t="str">
        <f t="shared" si="11"/>
        <v>-</v>
      </c>
      <c r="P39" s="313"/>
      <c r="Q39" s="61" t="str">
        <f>IF(ISERROR(B39/$B$76),"-",B39/$B$76)</f>
        <v>-</v>
      </c>
      <c r="R39" s="62" t="str">
        <f>IF(ISERROR(C39/$C$76),"-",C39/$C$76)</f>
        <v>-</v>
      </c>
      <c r="S39" s="63" t="str">
        <f>IF(ISERROR(D39/$D$76),"-",D39/$D$76)</f>
        <v>-</v>
      </c>
      <c r="T39" s="313"/>
      <c r="U39" s="189"/>
    </row>
    <row r="40" spans="1:22" ht="18" customHeight="1" outlineLevel="1" x14ac:dyDescent="0.35">
      <c r="A40" s="335" t="s">
        <v>93</v>
      </c>
      <c r="B40" s="248"/>
      <c r="C40" s="181"/>
      <c r="D40" s="181"/>
      <c r="E40" s="242"/>
      <c r="F40" s="242"/>
      <c r="G40" s="313"/>
      <c r="H40" s="243"/>
      <c r="I40" s="243"/>
      <c r="J40" s="242"/>
      <c r="K40" s="313"/>
      <c r="L40" s="244"/>
      <c r="M40" s="243"/>
      <c r="N40" s="243"/>
      <c r="O40" s="245"/>
      <c r="P40" s="313"/>
      <c r="Q40" s="242"/>
      <c r="R40" s="246"/>
      <c r="S40" s="242"/>
      <c r="T40" s="313"/>
      <c r="U40" s="336"/>
    </row>
    <row r="41" spans="1:22" ht="18" customHeight="1" outlineLevel="1" x14ac:dyDescent="0.35">
      <c r="A41" s="335"/>
      <c r="B41" s="53"/>
      <c r="C41" s="54">
        <f>+I41+M41</f>
        <v>0</v>
      </c>
      <c r="D41" s="55">
        <f>+I41+N41</f>
        <v>0</v>
      </c>
      <c r="E41" s="56" t="str">
        <f>IF(ISERROR(C41/B41-1),"-",C41/B41-1)</f>
        <v>-</v>
      </c>
      <c r="F41" s="56" t="str">
        <f t="shared" si="0"/>
        <v>-</v>
      </c>
      <c r="G41" s="313"/>
      <c r="H41" s="53"/>
      <c r="I41" s="57"/>
      <c r="J41" s="56" t="str">
        <f>IF(ISERROR(I41/H41-1),"-",I41/H41-1)</f>
        <v>-</v>
      </c>
      <c r="K41" s="313"/>
      <c r="L41" s="58">
        <f>+B41-H41</f>
        <v>0</v>
      </c>
      <c r="M41" s="59"/>
      <c r="N41" s="57"/>
      <c r="O41" s="60" t="str">
        <f t="shared" si="11"/>
        <v>-</v>
      </c>
      <c r="P41" s="313"/>
      <c r="Q41" s="61" t="str">
        <f>IF(ISERROR(B41/$B$76),"-",B41/$B$76)</f>
        <v>-</v>
      </c>
      <c r="R41" s="62" t="str">
        <f>IF(ISERROR(C41/$C$76),"-",C41/$C$76)</f>
        <v>-</v>
      </c>
      <c r="S41" s="63" t="str">
        <f>IF(ISERROR(D41/$D$76),"-",D41/$D$76)</f>
        <v>-</v>
      </c>
      <c r="T41" s="313"/>
      <c r="U41" s="161"/>
    </row>
    <row r="42" spans="1:22" ht="18" customHeight="1" outlineLevel="1" x14ac:dyDescent="0.35">
      <c r="A42" s="335"/>
      <c r="B42" s="53"/>
      <c r="C42" s="54">
        <f>+I42+M42</f>
        <v>0</v>
      </c>
      <c r="D42" s="55">
        <f>+I42+N42</f>
        <v>0</v>
      </c>
      <c r="E42" s="56" t="str">
        <f>IF(ISERROR(C42/B42-1),"-",C42/B42-1)</f>
        <v>-</v>
      </c>
      <c r="F42" s="56" t="str">
        <f t="shared" si="0"/>
        <v>-</v>
      </c>
      <c r="G42" s="313"/>
      <c r="H42" s="53"/>
      <c r="I42" s="57"/>
      <c r="J42" s="56" t="str">
        <f>IF(ISERROR(I42/H42-1),"-",I42/H42-1)</f>
        <v>-</v>
      </c>
      <c r="K42" s="313"/>
      <c r="L42" s="58">
        <f>+B42-H42</f>
        <v>0</v>
      </c>
      <c r="M42" s="59"/>
      <c r="N42" s="57"/>
      <c r="O42" s="60" t="str">
        <f t="shared" si="11"/>
        <v>-</v>
      </c>
      <c r="P42" s="313"/>
      <c r="Q42" s="61" t="str">
        <f>IF(ISERROR(B42/$B$76),"-",B42/$B$76)</f>
        <v>-</v>
      </c>
      <c r="R42" s="62" t="str">
        <f>IF(ISERROR(C42/$C$76),"-",C42/$C$76)</f>
        <v>-</v>
      </c>
      <c r="S42" s="63" t="str">
        <f>IF(ISERROR(D42/$D$76),"-",D42/$D$76)</f>
        <v>-</v>
      </c>
      <c r="T42" s="313"/>
      <c r="U42" s="161"/>
    </row>
    <row r="43" spans="1:22" ht="18" customHeight="1" outlineLevel="1" x14ac:dyDescent="0.35">
      <c r="A43" s="335"/>
      <c r="B43" s="53"/>
      <c r="C43" s="54">
        <f>+I43+M43</f>
        <v>0</v>
      </c>
      <c r="D43" s="55">
        <f>+I43+N43</f>
        <v>0</v>
      </c>
      <c r="E43" s="56" t="str">
        <f>IF(ISERROR(C43/B43-1),"-",C43/B43-1)</f>
        <v>-</v>
      </c>
      <c r="F43" s="56" t="str">
        <f t="shared" si="0"/>
        <v>-</v>
      </c>
      <c r="G43" s="313"/>
      <c r="H43" s="53"/>
      <c r="I43" s="57"/>
      <c r="J43" s="56" t="str">
        <f>IF(ISERROR(I43/H43-1),"-",I43/H43-1)</f>
        <v>-</v>
      </c>
      <c r="K43" s="313"/>
      <c r="L43" s="58">
        <f>+B43-H43</f>
        <v>0</v>
      </c>
      <c r="M43" s="59"/>
      <c r="N43" s="57"/>
      <c r="O43" s="60" t="str">
        <f t="shared" si="11"/>
        <v>-</v>
      </c>
      <c r="P43" s="313"/>
      <c r="Q43" s="61" t="str">
        <f>IF(ISERROR(B43/$B$76),"-",B43/$B$76)</f>
        <v>-</v>
      </c>
      <c r="R43" s="62" t="str">
        <f>IF(ISERROR(C43/$C$76),"-",C43/$C$76)</f>
        <v>-</v>
      </c>
      <c r="S43" s="63" t="str">
        <f>IF(ISERROR(D43/$D$76),"-",D43/$D$76)</f>
        <v>-</v>
      </c>
      <c r="T43" s="313"/>
      <c r="U43" s="161"/>
    </row>
    <row r="44" spans="1:22" ht="18" customHeight="1" outlineLevel="1" x14ac:dyDescent="0.35">
      <c r="A44" s="335" t="s">
        <v>94</v>
      </c>
      <c r="B44" s="166"/>
      <c r="C44" s="116"/>
      <c r="D44" s="116"/>
      <c r="E44" s="164"/>
      <c r="F44" s="164"/>
      <c r="G44" s="313"/>
      <c r="H44" s="167"/>
      <c r="I44" s="167"/>
      <c r="J44" s="164"/>
      <c r="K44" s="313"/>
      <c r="L44" s="168"/>
      <c r="M44" s="167"/>
      <c r="N44" s="167"/>
      <c r="O44" s="165"/>
      <c r="P44" s="313"/>
      <c r="Q44" s="164"/>
      <c r="R44" s="169"/>
      <c r="S44" s="164"/>
      <c r="T44" s="313"/>
      <c r="U44" s="347"/>
    </row>
    <row r="45" spans="1:22" ht="18" customHeight="1" outlineLevel="1" x14ac:dyDescent="0.35">
      <c r="A45" s="335"/>
      <c r="B45" s="199"/>
      <c r="C45" s="54">
        <f>+I45+M45</f>
        <v>0</v>
      </c>
      <c r="D45" s="55">
        <f>+I45+N45</f>
        <v>0</v>
      </c>
      <c r="E45" s="56" t="str">
        <f>IF(ISERROR(C45/B45-1),"-",C45/B45-1)</f>
        <v>-</v>
      </c>
      <c r="F45" s="56" t="str">
        <f t="shared" si="0"/>
        <v>-</v>
      </c>
      <c r="G45" s="353"/>
      <c r="H45" s="199"/>
      <c r="I45" s="200"/>
      <c r="J45" s="56" t="str">
        <f>IF(ISERROR(I45/H45-1),"-",I45/H45-1)</f>
        <v>-</v>
      </c>
      <c r="K45" s="353"/>
      <c r="L45" s="58">
        <f>+B45-H45</f>
        <v>0</v>
      </c>
      <c r="M45" s="201"/>
      <c r="N45" s="200"/>
      <c r="O45" s="60" t="str">
        <f t="shared" si="11"/>
        <v>-</v>
      </c>
      <c r="P45" s="353"/>
      <c r="Q45" s="61" t="str">
        <f>IF(ISERROR(B45/$B$76),"-",B45/$B$76)</f>
        <v>-</v>
      </c>
      <c r="R45" s="62" t="str">
        <f>IF(ISERROR(C45/$C$76),"-",C45/$C$76)</f>
        <v>-</v>
      </c>
      <c r="S45" s="63" t="str">
        <f>IF(ISERROR(D45/$D$76),"-",D45/$D$76)</f>
        <v>-</v>
      </c>
      <c r="T45" s="353"/>
      <c r="U45" s="189"/>
    </row>
    <row r="46" spans="1:22" ht="18" customHeight="1" outlineLevel="1" x14ac:dyDescent="0.35">
      <c r="A46" s="335"/>
      <c r="B46" s="199"/>
      <c r="C46" s="54">
        <f>+I46+M46</f>
        <v>0</v>
      </c>
      <c r="D46" s="55">
        <f>+I46+N46</f>
        <v>0</v>
      </c>
      <c r="E46" s="56" t="str">
        <f>IF(ISERROR(C46/B46-1),"-",C46/B46-1)</f>
        <v>-</v>
      </c>
      <c r="F46" s="56" t="str">
        <f t="shared" si="0"/>
        <v>-</v>
      </c>
      <c r="G46" s="353"/>
      <c r="H46" s="199"/>
      <c r="I46" s="200"/>
      <c r="J46" s="56" t="str">
        <f>IF(ISERROR(I46/H46-1),"-",I46/H46-1)</f>
        <v>-</v>
      </c>
      <c r="K46" s="353"/>
      <c r="L46" s="58">
        <f>+B46-H46</f>
        <v>0</v>
      </c>
      <c r="M46" s="201"/>
      <c r="N46" s="200"/>
      <c r="O46" s="60" t="str">
        <f t="shared" si="11"/>
        <v>-</v>
      </c>
      <c r="P46" s="353"/>
      <c r="Q46" s="61" t="str">
        <f>IF(ISERROR(B46/$B$76),"-",B46/$B$76)</f>
        <v>-</v>
      </c>
      <c r="R46" s="62" t="str">
        <f>IF(ISERROR(C46/$C$76),"-",C46/$C$76)</f>
        <v>-</v>
      </c>
      <c r="S46" s="63" t="str">
        <f>IF(ISERROR(D46/$D$76),"-",D46/$D$76)</f>
        <v>-</v>
      </c>
      <c r="T46" s="353"/>
      <c r="U46" s="189"/>
    </row>
    <row r="47" spans="1:22" ht="18" customHeight="1" outlineLevel="1" x14ac:dyDescent="0.35">
      <c r="A47" s="335"/>
      <c r="B47" s="199"/>
      <c r="C47" s="54">
        <f>+I47+M47</f>
        <v>0</v>
      </c>
      <c r="D47" s="55">
        <f>+I47+N47</f>
        <v>0</v>
      </c>
      <c r="E47" s="56" t="str">
        <f>IF(ISERROR(C47/B47-1),"-",C47/B47-1)</f>
        <v>-</v>
      </c>
      <c r="F47" s="56" t="str">
        <f t="shared" si="0"/>
        <v>-</v>
      </c>
      <c r="G47" s="353"/>
      <c r="H47" s="199"/>
      <c r="I47" s="200"/>
      <c r="J47" s="56" t="str">
        <f>IF(ISERROR(I47/H47-1),"-",I47/H47-1)</f>
        <v>-</v>
      </c>
      <c r="K47" s="353"/>
      <c r="L47" s="58">
        <f>+B47-H47</f>
        <v>0</v>
      </c>
      <c r="M47" s="201"/>
      <c r="N47" s="200"/>
      <c r="O47" s="60" t="str">
        <f t="shared" si="11"/>
        <v>-</v>
      </c>
      <c r="P47" s="353"/>
      <c r="Q47" s="61" t="str">
        <f>IF(ISERROR(B47/$B$76),"-",B47/$B$76)</f>
        <v>-</v>
      </c>
      <c r="R47" s="62" t="str">
        <f>IF(ISERROR(C47/$C$76),"-",C47/$C$76)</f>
        <v>-</v>
      </c>
      <c r="S47" s="63" t="str">
        <f>IF(ISERROR(D47/$D$76),"-",D47/$D$76)</f>
        <v>-</v>
      </c>
      <c r="T47" s="353"/>
      <c r="U47" s="189"/>
    </row>
    <row r="48" spans="1:22" ht="18" customHeight="1" outlineLevel="1" x14ac:dyDescent="0.35">
      <c r="A48" s="335" t="s">
        <v>95</v>
      </c>
      <c r="B48" s="166"/>
      <c r="C48" s="116"/>
      <c r="D48" s="116"/>
      <c r="E48" s="164"/>
      <c r="F48" s="164"/>
      <c r="G48" s="313"/>
      <c r="H48" s="167"/>
      <c r="I48" s="167"/>
      <c r="J48" s="164"/>
      <c r="K48" s="313"/>
      <c r="L48" s="168"/>
      <c r="M48" s="167"/>
      <c r="N48" s="167"/>
      <c r="O48" s="165"/>
      <c r="P48" s="313"/>
      <c r="Q48" s="164"/>
      <c r="R48" s="169"/>
      <c r="S48" s="164"/>
      <c r="T48" s="313"/>
      <c r="U48" s="347"/>
    </row>
    <row r="49" spans="1:21" ht="18" customHeight="1" outlineLevel="1" x14ac:dyDescent="0.35">
      <c r="A49" s="335"/>
      <c r="B49" s="199"/>
      <c r="C49" s="54">
        <f>+I49+M49</f>
        <v>0</v>
      </c>
      <c r="D49" s="55">
        <f>+I49+N49</f>
        <v>0</v>
      </c>
      <c r="E49" s="56" t="str">
        <f>IF(ISERROR(C49/B49-1),"-",C49/B49-1)</f>
        <v>-</v>
      </c>
      <c r="F49" s="56" t="str">
        <f t="shared" si="0"/>
        <v>-</v>
      </c>
      <c r="G49" s="353"/>
      <c r="H49" s="199"/>
      <c r="I49" s="200"/>
      <c r="J49" s="56" t="str">
        <f>IF(ISERROR(I49/H49-1),"-",I49/H49-1)</f>
        <v>-</v>
      </c>
      <c r="K49" s="353"/>
      <c r="L49" s="58">
        <f>+B49-H49</f>
        <v>0</v>
      </c>
      <c r="M49" s="201"/>
      <c r="N49" s="200"/>
      <c r="O49" s="60" t="str">
        <f t="shared" si="11"/>
        <v>-</v>
      </c>
      <c r="P49" s="353"/>
      <c r="Q49" s="61" t="str">
        <f>IF(ISERROR(B49/$B$76),"-",B49/$B$76)</f>
        <v>-</v>
      </c>
      <c r="R49" s="62" t="str">
        <f>IF(ISERROR(C49/$C$76),"-",C49/$C$76)</f>
        <v>-</v>
      </c>
      <c r="S49" s="63" t="str">
        <f>IF(ISERROR(D49/$D$76),"-",D49/$D$76)</f>
        <v>-</v>
      </c>
      <c r="T49" s="353"/>
      <c r="U49" s="189"/>
    </row>
    <row r="50" spans="1:21" ht="18" customHeight="1" outlineLevel="1" x14ac:dyDescent="0.35">
      <c r="A50" s="335"/>
      <c r="B50" s="199"/>
      <c r="C50" s="54">
        <f>+I50+M50</f>
        <v>0</v>
      </c>
      <c r="D50" s="55">
        <f>+I50+N50</f>
        <v>0</v>
      </c>
      <c r="E50" s="56" t="str">
        <f>IF(ISERROR(C50/B50-1),"-",C50/B50-1)</f>
        <v>-</v>
      </c>
      <c r="F50" s="56" t="str">
        <f t="shared" si="0"/>
        <v>-</v>
      </c>
      <c r="G50" s="353"/>
      <c r="H50" s="199"/>
      <c r="I50" s="200"/>
      <c r="J50" s="56" t="str">
        <f>IF(ISERROR(I50/H50-1),"-",I50/H50-1)</f>
        <v>-</v>
      </c>
      <c r="K50" s="353"/>
      <c r="L50" s="58">
        <f>+B50-H50</f>
        <v>0</v>
      </c>
      <c r="M50" s="201"/>
      <c r="N50" s="200"/>
      <c r="O50" s="60" t="str">
        <f t="shared" si="11"/>
        <v>-</v>
      </c>
      <c r="P50" s="353"/>
      <c r="Q50" s="61" t="str">
        <f>IF(ISERROR(B50/$B$76),"-",B50/$B$76)</f>
        <v>-</v>
      </c>
      <c r="R50" s="62" t="str">
        <f>IF(ISERROR(C50/$C$76),"-",C50/$C$76)</f>
        <v>-</v>
      </c>
      <c r="S50" s="63" t="str">
        <f>IF(ISERROR(D50/$D$76),"-",D50/$D$76)</f>
        <v>-</v>
      </c>
      <c r="T50" s="353"/>
      <c r="U50" s="189"/>
    </row>
    <row r="51" spans="1:21" ht="18" customHeight="1" outlineLevel="1" x14ac:dyDescent="0.35">
      <c r="A51" s="335"/>
      <c r="B51" s="199"/>
      <c r="C51" s="54">
        <f>+I51+M51</f>
        <v>0</v>
      </c>
      <c r="D51" s="55">
        <f>+I51+N51</f>
        <v>0</v>
      </c>
      <c r="E51" s="56" t="str">
        <f>IF(ISERROR(C51/B51-1),"-",C51/B51-1)</f>
        <v>-</v>
      </c>
      <c r="F51" s="56" t="str">
        <f t="shared" si="0"/>
        <v>-</v>
      </c>
      <c r="G51" s="353"/>
      <c r="H51" s="199"/>
      <c r="I51" s="200"/>
      <c r="J51" s="56" t="str">
        <f>IF(ISERROR(I51/H51-1),"-",I51/H51-1)</f>
        <v>-</v>
      </c>
      <c r="K51" s="353"/>
      <c r="L51" s="58">
        <f>+B51-H51</f>
        <v>0</v>
      </c>
      <c r="M51" s="201"/>
      <c r="N51" s="200"/>
      <c r="O51" s="60" t="str">
        <f t="shared" si="11"/>
        <v>-</v>
      </c>
      <c r="P51" s="353"/>
      <c r="Q51" s="61" t="str">
        <f>IF(ISERROR(B51/$B$76),"-",B51/$B$76)</f>
        <v>-</v>
      </c>
      <c r="R51" s="62" t="str">
        <f>IF(ISERROR(C51/$C$76),"-",C51/$C$76)</f>
        <v>-</v>
      </c>
      <c r="S51" s="63" t="str">
        <f>IF(ISERROR(D51/$D$76),"-",D51/$D$76)</f>
        <v>-</v>
      </c>
      <c r="T51" s="353"/>
      <c r="U51" s="189"/>
    </row>
    <row r="52" spans="1:21" ht="18" customHeight="1" outlineLevel="1" x14ac:dyDescent="0.35">
      <c r="A52" s="335" t="s">
        <v>96</v>
      </c>
      <c r="B52" s="166"/>
      <c r="C52" s="116"/>
      <c r="D52" s="116"/>
      <c r="E52" s="164"/>
      <c r="F52" s="164"/>
      <c r="G52" s="313"/>
      <c r="H52" s="167"/>
      <c r="I52" s="167"/>
      <c r="J52" s="164"/>
      <c r="K52" s="313"/>
      <c r="L52" s="168"/>
      <c r="M52" s="167"/>
      <c r="N52" s="167"/>
      <c r="O52" s="165"/>
      <c r="P52" s="313"/>
      <c r="Q52" s="164"/>
      <c r="R52" s="169"/>
      <c r="S52" s="164"/>
      <c r="T52" s="313"/>
      <c r="U52" s="347"/>
    </row>
    <row r="53" spans="1:21" ht="18" customHeight="1" outlineLevel="1" x14ac:dyDescent="0.35">
      <c r="A53" s="335"/>
      <c r="B53" s="199"/>
      <c r="C53" s="54">
        <f>+I53+M53</f>
        <v>0</v>
      </c>
      <c r="D53" s="55">
        <f>+I53+N53</f>
        <v>0</v>
      </c>
      <c r="E53" s="56" t="str">
        <f>IF(ISERROR(C53/B53-1),"-",C53/B53-1)</f>
        <v>-</v>
      </c>
      <c r="F53" s="56" t="str">
        <f t="shared" si="0"/>
        <v>-</v>
      </c>
      <c r="G53" s="353"/>
      <c r="H53" s="199"/>
      <c r="I53" s="200"/>
      <c r="J53" s="56" t="str">
        <f>IF(ISERROR(I53/H53-1),"-",I53/H53-1)</f>
        <v>-</v>
      </c>
      <c r="K53" s="353"/>
      <c r="L53" s="58">
        <f>+B53-H53</f>
        <v>0</v>
      </c>
      <c r="M53" s="201"/>
      <c r="N53" s="200"/>
      <c r="O53" s="60" t="str">
        <f t="shared" si="11"/>
        <v>-</v>
      </c>
      <c r="P53" s="353"/>
      <c r="Q53" s="61" t="str">
        <f>IF(ISERROR(B53/$B$76),"-",B53/$B$76)</f>
        <v>-</v>
      </c>
      <c r="R53" s="62" t="str">
        <f>IF(ISERROR(C53/$C$76),"-",C53/$C$76)</f>
        <v>-</v>
      </c>
      <c r="S53" s="63" t="str">
        <f>IF(ISERROR(D53/$D$76),"-",D53/$D$76)</f>
        <v>-</v>
      </c>
      <c r="T53" s="353"/>
      <c r="U53" s="189"/>
    </row>
    <row r="54" spans="1:21" ht="18" customHeight="1" outlineLevel="1" x14ac:dyDescent="0.35">
      <c r="A54" s="335"/>
      <c r="B54" s="199"/>
      <c r="C54" s="54">
        <f>+I54+M54</f>
        <v>0</v>
      </c>
      <c r="D54" s="55">
        <f>+I54+N54</f>
        <v>0</v>
      </c>
      <c r="E54" s="56" t="str">
        <f>IF(ISERROR(C54/B54-1),"-",C54/B54-1)</f>
        <v>-</v>
      </c>
      <c r="F54" s="56" t="str">
        <f t="shared" si="0"/>
        <v>-</v>
      </c>
      <c r="G54" s="353"/>
      <c r="H54" s="199"/>
      <c r="I54" s="200"/>
      <c r="J54" s="56" t="str">
        <f>IF(ISERROR(I54/H54-1),"-",I54/H54-1)</f>
        <v>-</v>
      </c>
      <c r="K54" s="353"/>
      <c r="L54" s="58">
        <f>+B54-H54</f>
        <v>0</v>
      </c>
      <c r="M54" s="201"/>
      <c r="N54" s="200"/>
      <c r="O54" s="60" t="str">
        <f t="shared" si="11"/>
        <v>-</v>
      </c>
      <c r="P54" s="353"/>
      <c r="Q54" s="61" t="str">
        <f>IF(ISERROR(B54/$B$76),"-",B54/$B$76)</f>
        <v>-</v>
      </c>
      <c r="R54" s="62" t="str">
        <f>IF(ISERROR(C54/$C$76),"-",C54/$C$76)</f>
        <v>-</v>
      </c>
      <c r="S54" s="63" t="str">
        <f>IF(ISERROR(D54/$D$76),"-",D54/$D$76)</f>
        <v>-</v>
      </c>
      <c r="T54" s="353"/>
      <c r="U54" s="189"/>
    </row>
    <row r="55" spans="1:21" ht="18" customHeight="1" outlineLevel="1" x14ac:dyDescent="0.35">
      <c r="A55" s="335"/>
      <c r="B55" s="199"/>
      <c r="C55" s="54">
        <f>+I55+M55</f>
        <v>0</v>
      </c>
      <c r="D55" s="55">
        <f>+I55+N55</f>
        <v>0</v>
      </c>
      <c r="E55" s="56" t="str">
        <f>IF(ISERROR(C55/B55-1),"-",C55/B55-1)</f>
        <v>-</v>
      </c>
      <c r="F55" s="56" t="str">
        <f t="shared" si="0"/>
        <v>-</v>
      </c>
      <c r="G55" s="353"/>
      <c r="H55" s="199"/>
      <c r="I55" s="200"/>
      <c r="J55" s="56" t="str">
        <f>IF(ISERROR(I55/H55-1),"-",I55/H55-1)</f>
        <v>-</v>
      </c>
      <c r="K55" s="353"/>
      <c r="L55" s="58">
        <f>+B55-H55</f>
        <v>0</v>
      </c>
      <c r="M55" s="201"/>
      <c r="N55" s="200"/>
      <c r="O55" s="60" t="str">
        <f t="shared" si="11"/>
        <v>-</v>
      </c>
      <c r="P55" s="353"/>
      <c r="Q55" s="61" t="str">
        <f>IF(ISERROR(B55/$B$76),"-",B55/$B$76)</f>
        <v>-</v>
      </c>
      <c r="R55" s="62" t="str">
        <f>IF(ISERROR(C55/$C$76),"-",C55/$C$76)</f>
        <v>-</v>
      </c>
      <c r="S55" s="63" t="str">
        <f>IF(ISERROR(D55/$D$76),"-",D55/$D$76)</f>
        <v>-</v>
      </c>
      <c r="T55" s="353"/>
      <c r="U55" s="189"/>
    </row>
    <row r="56" spans="1:21" ht="18" customHeight="1" outlineLevel="1" x14ac:dyDescent="0.35">
      <c r="A56" s="335" t="s">
        <v>155</v>
      </c>
      <c r="B56" s="166"/>
      <c r="C56" s="116"/>
      <c r="D56" s="116"/>
      <c r="E56" s="164"/>
      <c r="F56" s="164"/>
      <c r="G56" s="313"/>
      <c r="H56" s="167"/>
      <c r="I56" s="167"/>
      <c r="J56" s="164"/>
      <c r="K56" s="313"/>
      <c r="L56" s="168"/>
      <c r="M56" s="167"/>
      <c r="N56" s="167"/>
      <c r="O56" s="165"/>
      <c r="P56" s="313"/>
      <c r="Q56" s="164"/>
      <c r="R56" s="169"/>
      <c r="S56" s="164"/>
      <c r="T56" s="313"/>
      <c r="U56" s="347"/>
    </row>
    <row r="57" spans="1:21" ht="18" customHeight="1" outlineLevel="1" x14ac:dyDescent="0.35">
      <c r="A57" s="335"/>
      <c r="B57" s="199"/>
      <c r="C57" s="54">
        <f>+I57+M57</f>
        <v>0</v>
      </c>
      <c r="D57" s="55">
        <f>+I57+N57</f>
        <v>0</v>
      </c>
      <c r="E57" s="56" t="str">
        <f>IF(ISERROR(C57/B57-1),"-",C57/B57-1)</f>
        <v>-</v>
      </c>
      <c r="F57" s="56" t="str">
        <f t="shared" si="0"/>
        <v>-</v>
      </c>
      <c r="G57" s="353"/>
      <c r="H57" s="199"/>
      <c r="I57" s="200"/>
      <c r="J57" s="56" t="str">
        <f>IF(ISERROR(I57/H57-1),"-",I57/H57-1)</f>
        <v>-</v>
      </c>
      <c r="K57" s="353"/>
      <c r="L57" s="58">
        <f>+B57-H57</f>
        <v>0</v>
      </c>
      <c r="M57" s="201"/>
      <c r="N57" s="200"/>
      <c r="O57" s="60" t="str">
        <f t="shared" si="11"/>
        <v>-</v>
      </c>
      <c r="P57" s="353"/>
      <c r="Q57" s="61" t="str">
        <f>IF(ISERROR(B57/$B$76),"-",B57/$B$76)</f>
        <v>-</v>
      </c>
      <c r="R57" s="62" t="str">
        <f>IF(ISERROR(C57/$C$76),"-",C57/$C$76)</f>
        <v>-</v>
      </c>
      <c r="S57" s="63" t="str">
        <f>IF(ISERROR(D57/$D$76),"-",D57/$D$76)</f>
        <v>-</v>
      </c>
      <c r="T57" s="353"/>
      <c r="U57" s="189"/>
    </row>
    <row r="58" spans="1:21" ht="18" customHeight="1" outlineLevel="1" x14ac:dyDescent="0.35">
      <c r="A58" s="335"/>
      <c r="B58" s="199"/>
      <c r="C58" s="54">
        <f>+I58+M58</f>
        <v>0</v>
      </c>
      <c r="D58" s="55">
        <f>+I58+N58</f>
        <v>0</v>
      </c>
      <c r="E58" s="56" t="str">
        <f>IF(ISERROR(C58/B58-1),"-",C58/B58-1)</f>
        <v>-</v>
      </c>
      <c r="F58" s="56" t="str">
        <f t="shared" si="0"/>
        <v>-</v>
      </c>
      <c r="G58" s="353"/>
      <c r="H58" s="199"/>
      <c r="I58" s="200"/>
      <c r="J58" s="56" t="str">
        <f>IF(ISERROR(I58/H58-1),"-",I58/H58-1)</f>
        <v>-</v>
      </c>
      <c r="K58" s="353"/>
      <c r="L58" s="58">
        <f>+B58-H58</f>
        <v>0</v>
      </c>
      <c r="M58" s="201"/>
      <c r="N58" s="200"/>
      <c r="O58" s="60" t="str">
        <f t="shared" si="11"/>
        <v>-</v>
      </c>
      <c r="P58" s="353"/>
      <c r="Q58" s="61" t="str">
        <f>IF(ISERROR(B58/$B$76),"-",B58/$B$76)</f>
        <v>-</v>
      </c>
      <c r="R58" s="62" t="str">
        <f>IF(ISERROR(C58/$C$76),"-",C58/$C$76)</f>
        <v>-</v>
      </c>
      <c r="S58" s="63" t="str">
        <f>IF(ISERROR(D58/$D$76),"-",D58/$D$76)</f>
        <v>-</v>
      </c>
      <c r="T58" s="353"/>
      <c r="U58" s="189"/>
    </row>
    <row r="59" spans="1:21" ht="18" customHeight="1" outlineLevel="1" x14ac:dyDescent="0.35">
      <c r="A59" s="335"/>
      <c r="B59" s="199"/>
      <c r="C59" s="54">
        <f>+I59+M59</f>
        <v>0</v>
      </c>
      <c r="D59" s="55">
        <f>+I59+N59</f>
        <v>0</v>
      </c>
      <c r="E59" s="56" t="str">
        <f>IF(ISERROR(C59/B59-1),"-",C59/B59-1)</f>
        <v>-</v>
      </c>
      <c r="F59" s="56" t="str">
        <f t="shared" si="0"/>
        <v>-</v>
      </c>
      <c r="G59" s="353"/>
      <c r="H59" s="199"/>
      <c r="I59" s="200"/>
      <c r="J59" s="56" t="str">
        <f>IF(ISERROR(I59/H59-1),"-",I59/H59-1)</f>
        <v>-</v>
      </c>
      <c r="K59" s="353"/>
      <c r="L59" s="58">
        <f>+B59-H59</f>
        <v>0</v>
      </c>
      <c r="M59" s="201"/>
      <c r="N59" s="200"/>
      <c r="O59" s="60" t="str">
        <f t="shared" si="11"/>
        <v>-</v>
      </c>
      <c r="P59" s="353"/>
      <c r="Q59" s="61" t="str">
        <f>IF(ISERROR(B59/$B$76),"-",B59/$B$76)</f>
        <v>-</v>
      </c>
      <c r="R59" s="62" t="str">
        <f>IF(ISERROR(C59/$C$76),"-",C59/$C$76)</f>
        <v>-</v>
      </c>
      <c r="S59" s="63" t="str">
        <f>IF(ISERROR(D59/$D$76),"-",D59/$D$76)</f>
        <v>-</v>
      </c>
      <c r="T59" s="353"/>
      <c r="U59" s="189"/>
    </row>
    <row r="60" spans="1:21" ht="18" customHeight="1" outlineLevel="1" x14ac:dyDescent="0.35">
      <c r="A60" s="335" t="s">
        <v>97</v>
      </c>
      <c r="B60" s="166"/>
      <c r="C60" s="116"/>
      <c r="D60" s="116"/>
      <c r="E60" s="164"/>
      <c r="F60" s="164"/>
      <c r="G60" s="313"/>
      <c r="H60" s="167"/>
      <c r="I60" s="167"/>
      <c r="J60" s="164"/>
      <c r="K60" s="313"/>
      <c r="L60" s="168"/>
      <c r="M60" s="167"/>
      <c r="N60" s="167"/>
      <c r="O60" s="165"/>
      <c r="P60" s="313"/>
      <c r="Q60" s="164"/>
      <c r="R60" s="169"/>
      <c r="S60" s="164"/>
      <c r="T60" s="313"/>
      <c r="U60" s="347"/>
    </row>
    <row r="61" spans="1:21" ht="18" customHeight="1" outlineLevel="1" x14ac:dyDescent="0.35">
      <c r="A61" s="335"/>
      <c r="B61" s="199"/>
      <c r="C61" s="54">
        <f>+I61+M61</f>
        <v>0</v>
      </c>
      <c r="D61" s="55">
        <f>+I61+N61</f>
        <v>0</v>
      </c>
      <c r="E61" s="56" t="str">
        <f>IF(ISERROR(C61/B61-1),"-",C61/B61-1)</f>
        <v>-</v>
      </c>
      <c r="F61" s="56" t="str">
        <f t="shared" si="0"/>
        <v>-</v>
      </c>
      <c r="G61" s="353"/>
      <c r="H61" s="199"/>
      <c r="I61" s="200"/>
      <c r="J61" s="56" t="str">
        <f>IF(ISERROR(I61/H61-1),"-",I61/H61-1)</f>
        <v>-</v>
      </c>
      <c r="K61" s="353"/>
      <c r="L61" s="58">
        <f>+B61-H61</f>
        <v>0</v>
      </c>
      <c r="M61" s="201"/>
      <c r="N61" s="200"/>
      <c r="O61" s="60" t="str">
        <f t="shared" si="11"/>
        <v>-</v>
      </c>
      <c r="P61" s="353"/>
      <c r="Q61" s="61" t="str">
        <f>IF(ISERROR(B61/$B$76),"-",B61/$B$76)</f>
        <v>-</v>
      </c>
      <c r="R61" s="62" t="str">
        <f>IF(ISERROR(C61/$C$76),"-",C61/$C$76)</f>
        <v>-</v>
      </c>
      <c r="S61" s="63" t="str">
        <f>IF(ISERROR(D61/$D$76),"-",D61/$D$76)</f>
        <v>-</v>
      </c>
      <c r="T61" s="353"/>
      <c r="U61" s="189"/>
    </row>
    <row r="62" spans="1:21" ht="18" customHeight="1" outlineLevel="1" x14ac:dyDescent="0.35">
      <c r="A62" s="335"/>
      <c r="B62" s="199"/>
      <c r="C62" s="54">
        <f>+I62+M62</f>
        <v>0</v>
      </c>
      <c r="D62" s="55">
        <f>+I62+N62</f>
        <v>0</v>
      </c>
      <c r="E62" s="56" t="str">
        <f>IF(ISERROR(C62/B62-1),"-",C62/B62-1)</f>
        <v>-</v>
      </c>
      <c r="F62" s="56" t="str">
        <f t="shared" si="0"/>
        <v>-</v>
      </c>
      <c r="G62" s="353"/>
      <c r="H62" s="199"/>
      <c r="I62" s="200"/>
      <c r="J62" s="56" t="str">
        <f>IF(ISERROR(I62/H62-1),"-",I62/H62-1)</f>
        <v>-</v>
      </c>
      <c r="K62" s="353"/>
      <c r="L62" s="58">
        <f>+B62-H62</f>
        <v>0</v>
      </c>
      <c r="M62" s="201"/>
      <c r="N62" s="200"/>
      <c r="O62" s="60" t="str">
        <f t="shared" si="11"/>
        <v>-</v>
      </c>
      <c r="P62" s="353"/>
      <c r="Q62" s="61" t="str">
        <f>IF(ISERROR(B62/$B$76),"-",B62/$B$76)</f>
        <v>-</v>
      </c>
      <c r="R62" s="62" t="str">
        <f>IF(ISERROR(C62/$C$76),"-",C62/$C$76)</f>
        <v>-</v>
      </c>
      <c r="S62" s="63" t="str">
        <f>IF(ISERROR(D62/$D$76),"-",D62/$D$76)</f>
        <v>-</v>
      </c>
      <c r="T62" s="353"/>
      <c r="U62" s="189"/>
    </row>
    <row r="63" spans="1:21" ht="18" customHeight="1" outlineLevel="1" x14ac:dyDescent="0.35">
      <c r="A63" s="335"/>
      <c r="B63" s="199"/>
      <c r="C63" s="54">
        <f>+I63+M63</f>
        <v>0</v>
      </c>
      <c r="D63" s="55">
        <f>+I63+N63</f>
        <v>0</v>
      </c>
      <c r="E63" s="56" t="str">
        <f>IF(ISERROR(C63/B63-1),"-",C63/B63-1)</f>
        <v>-</v>
      </c>
      <c r="F63" s="56" t="str">
        <f t="shared" si="0"/>
        <v>-</v>
      </c>
      <c r="G63" s="353"/>
      <c r="H63" s="199"/>
      <c r="I63" s="200"/>
      <c r="J63" s="56" t="str">
        <f>IF(ISERROR(I63/H63-1),"-",I63/H63-1)</f>
        <v>-</v>
      </c>
      <c r="K63" s="353"/>
      <c r="L63" s="58">
        <f>+B63-H63</f>
        <v>0</v>
      </c>
      <c r="M63" s="201"/>
      <c r="N63" s="200"/>
      <c r="O63" s="60" t="str">
        <f t="shared" si="11"/>
        <v>-</v>
      </c>
      <c r="P63" s="353"/>
      <c r="Q63" s="61" t="str">
        <f>IF(ISERROR(B63/$B$76),"-",B63/$B$76)</f>
        <v>-</v>
      </c>
      <c r="R63" s="62" t="str">
        <f>IF(ISERROR(C63/$C$76),"-",C63/$C$76)</f>
        <v>-</v>
      </c>
      <c r="S63" s="63" t="str">
        <f>IF(ISERROR(D63/$D$76),"-",D63/$D$76)</f>
        <v>-</v>
      </c>
      <c r="T63" s="353"/>
      <c r="U63" s="189"/>
    </row>
    <row r="64" spans="1:21" ht="18" customHeight="1" outlineLevel="1" x14ac:dyDescent="0.35">
      <c r="A64" s="335" t="s">
        <v>98</v>
      </c>
      <c r="B64" s="166"/>
      <c r="C64" s="116"/>
      <c r="D64" s="116"/>
      <c r="E64" s="164"/>
      <c r="F64" s="164"/>
      <c r="G64" s="313"/>
      <c r="H64" s="167"/>
      <c r="I64" s="167"/>
      <c r="J64" s="164"/>
      <c r="K64" s="313"/>
      <c r="L64" s="168"/>
      <c r="M64" s="167"/>
      <c r="N64" s="167"/>
      <c r="O64" s="165"/>
      <c r="P64" s="313"/>
      <c r="Q64" s="164"/>
      <c r="R64" s="169"/>
      <c r="S64" s="164"/>
      <c r="T64" s="313"/>
      <c r="U64" s="347"/>
    </row>
    <row r="65" spans="1:21" ht="18" customHeight="1" outlineLevel="1" x14ac:dyDescent="0.35">
      <c r="A65" s="348"/>
      <c r="B65" s="199"/>
      <c r="C65" s="54">
        <f>+I65+M65</f>
        <v>0</v>
      </c>
      <c r="D65" s="55">
        <f>+I65+N65</f>
        <v>0</v>
      </c>
      <c r="E65" s="56" t="str">
        <f>IF(ISERROR(C65/B65-1),"-",C65/B65-1)</f>
        <v>-</v>
      </c>
      <c r="F65" s="56" t="str">
        <f t="shared" si="0"/>
        <v>-</v>
      </c>
      <c r="G65" s="353"/>
      <c r="H65" s="199"/>
      <c r="I65" s="200"/>
      <c r="J65" s="56" t="str">
        <f>IF(ISERROR(I65/H65-1),"-",I65/H65-1)</f>
        <v>-</v>
      </c>
      <c r="K65" s="353"/>
      <c r="L65" s="58">
        <f>+B65-H65</f>
        <v>0</v>
      </c>
      <c r="M65" s="201"/>
      <c r="N65" s="200"/>
      <c r="O65" s="60" t="str">
        <f>IF(ISERROR(N65/M65-1),"-",N65/M65-1)</f>
        <v>-</v>
      </c>
      <c r="P65" s="353"/>
      <c r="Q65" s="61" t="str">
        <f>IF(ISERROR(B65/$B$76),"-",B65/$B$76)</f>
        <v>-</v>
      </c>
      <c r="R65" s="62" t="str">
        <f>IF(ISERROR(C65/$C$76),"-",C65/$C$76)</f>
        <v>-</v>
      </c>
      <c r="S65" s="63" t="str">
        <f>IF(ISERROR(D65/$D$76),"-",D65/$D$76)</f>
        <v>-</v>
      </c>
      <c r="T65" s="353"/>
      <c r="U65" s="189"/>
    </row>
    <row r="66" spans="1:21" ht="18" customHeight="1" outlineLevel="1" x14ac:dyDescent="0.35">
      <c r="A66" s="348"/>
      <c r="B66" s="199"/>
      <c r="C66" s="54">
        <f>+I66+M66</f>
        <v>0</v>
      </c>
      <c r="D66" s="55">
        <f>+I66+N66</f>
        <v>0</v>
      </c>
      <c r="E66" s="56" t="str">
        <f>IF(ISERROR(C66/B66-1),"-",C66/B66-1)</f>
        <v>-</v>
      </c>
      <c r="F66" s="56" t="str">
        <f t="shared" si="0"/>
        <v>-</v>
      </c>
      <c r="G66" s="353"/>
      <c r="H66" s="199"/>
      <c r="I66" s="200"/>
      <c r="J66" s="56" t="str">
        <f>IF(ISERROR(I66/H66-1),"-",I66/H66-1)</f>
        <v>-</v>
      </c>
      <c r="K66" s="353"/>
      <c r="L66" s="58">
        <f>+B66-H66</f>
        <v>0</v>
      </c>
      <c r="M66" s="201"/>
      <c r="N66" s="200"/>
      <c r="O66" s="60" t="str">
        <f>IF(ISERROR(N66/M66-1),"-",N66/M66-1)</f>
        <v>-</v>
      </c>
      <c r="P66" s="353"/>
      <c r="Q66" s="61" t="str">
        <f>IF(ISERROR(B66/$B$76),"-",B66/$B$76)</f>
        <v>-</v>
      </c>
      <c r="R66" s="62" t="str">
        <f>IF(ISERROR(C66/$C$76),"-",C66/$C$76)</f>
        <v>-</v>
      </c>
      <c r="S66" s="63" t="str">
        <f>IF(ISERROR(D66/$D$76),"-",D66/$D$76)</f>
        <v>-</v>
      </c>
      <c r="T66" s="353"/>
      <c r="U66" s="189"/>
    </row>
    <row r="67" spans="1:21" ht="18" customHeight="1" outlineLevel="1" x14ac:dyDescent="0.35">
      <c r="A67" s="348" t="s">
        <v>82</v>
      </c>
      <c r="B67" s="199"/>
      <c r="C67" s="54">
        <f>+I67+M67</f>
        <v>0</v>
      </c>
      <c r="D67" s="55">
        <f>+I67+N67</f>
        <v>0</v>
      </c>
      <c r="E67" s="56" t="str">
        <f>IF(ISERROR(C67/B67-1),"-",C67/B67-1)</f>
        <v>-</v>
      </c>
      <c r="F67" s="56" t="str">
        <f t="shared" si="0"/>
        <v>-</v>
      </c>
      <c r="G67" s="353"/>
      <c r="H67" s="202"/>
      <c r="I67" s="203"/>
      <c r="J67" s="204" t="str">
        <f>IF(ISERROR(I67/H67-1),"-",I67/H67-1)</f>
        <v>-</v>
      </c>
      <c r="K67" s="353"/>
      <c r="L67" s="58">
        <f>+B67-H67</f>
        <v>0</v>
      </c>
      <c r="M67" s="201"/>
      <c r="N67" s="200"/>
      <c r="O67" s="205" t="str">
        <f>IF(ISERROR(N67/M67-1),"-",N67/M67-1)</f>
        <v>-</v>
      </c>
      <c r="P67" s="353"/>
      <c r="Q67" s="206" t="str">
        <f>IF(ISERROR(B67/$B$76),"-",B67/$B$76)</f>
        <v>-</v>
      </c>
      <c r="R67" s="207" t="str">
        <f>IF(ISERROR(C67/$C$76),"-",C67/$C$76)</f>
        <v>-</v>
      </c>
      <c r="S67" s="208" t="str">
        <f>IF(ISERROR(D67/$D$76),"-",D67/$D$76)</f>
        <v>-</v>
      </c>
      <c r="T67" s="353"/>
      <c r="U67" s="189"/>
    </row>
    <row r="68" spans="1:21" ht="18" customHeight="1" outlineLevel="1" x14ac:dyDescent="0.35">
      <c r="A68" s="335" t="s">
        <v>99</v>
      </c>
      <c r="B68" s="166"/>
      <c r="C68" s="116"/>
      <c r="D68" s="116"/>
      <c r="E68" s="164"/>
      <c r="F68" s="164"/>
      <c r="G68" s="313"/>
      <c r="H68" s="167"/>
      <c r="I68" s="167"/>
      <c r="J68" s="164"/>
      <c r="K68" s="313"/>
      <c r="L68" s="168"/>
      <c r="M68" s="167"/>
      <c r="N68" s="167"/>
      <c r="O68" s="165"/>
      <c r="P68" s="313"/>
      <c r="Q68" s="164"/>
      <c r="R68" s="169"/>
      <c r="S68" s="164"/>
      <c r="T68" s="313"/>
      <c r="U68" s="347"/>
    </row>
    <row r="69" spans="1:21" ht="18" customHeight="1" outlineLevel="1" x14ac:dyDescent="0.35">
      <c r="A69" s="348"/>
      <c r="B69" s="199"/>
      <c r="C69" s="54">
        <f>+I69+M69</f>
        <v>0</v>
      </c>
      <c r="D69" s="55">
        <f>+I69+N69</f>
        <v>0</v>
      </c>
      <c r="E69" s="56" t="str">
        <f>IF(ISERROR(C69/B69-1),"-",C69/B69-1)</f>
        <v>-</v>
      </c>
      <c r="F69" s="56" t="str">
        <f t="shared" ref="F69:F76" si="12">IF(ISERROR(D69/C69-1),"-",D69/C69-1)</f>
        <v>-</v>
      </c>
      <c r="G69" s="353"/>
      <c r="H69" s="199"/>
      <c r="I69" s="200"/>
      <c r="J69" s="56" t="str">
        <f>IF(ISERROR(I69/H69-1),"-",I69/H69-1)</f>
        <v>-</v>
      </c>
      <c r="K69" s="353"/>
      <c r="L69" s="58">
        <f>+B69-H69</f>
        <v>0</v>
      </c>
      <c r="M69" s="201"/>
      <c r="N69" s="200"/>
      <c r="O69" s="60" t="str">
        <f t="shared" si="11"/>
        <v>-</v>
      </c>
      <c r="P69" s="353"/>
      <c r="Q69" s="61" t="str">
        <f>IF(ISERROR(B69/$B$76),"-",B69/$B$76)</f>
        <v>-</v>
      </c>
      <c r="R69" s="62" t="str">
        <f>IF(ISERROR(C69/$C$76),"-",C69/$C$76)</f>
        <v>-</v>
      </c>
      <c r="S69" s="63" t="str">
        <f>IF(ISERROR(D69/$D$76),"-",D69/$D$76)</f>
        <v>-</v>
      </c>
      <c r="T69" s="353"/>
      <c r="U69" s="189"/>
    </row>
    <row r="70" spans="1:21" ht="18" customHeight="1" outlineLevel="1" x14ac:dyDescent="0.35">
      <c r="A70" s="348"/>
      <c r="B70" s="199"/>
      <c r="C70" s="54">
        <f>+I70+M70</f>
        <v>0</v>
      </c>
      <c r="D70" s="55">
        <f>+I70+N70</f>
        <v>0</v>
      </c>
      <c r="E70" s="56" t="str">
        <f>IF(ISERROR(C70/B70-1),"-",C70/B70-1)</f>
        <v>-</v>
      </c>
      <c r="F70" s="56" t="str">
        <f t="shared" si="12"/>
        <v>-</v>
      </c>
      <c r="G70" s="353"/>
      <c r="H70" s="199"/>
      <c r="I70" s="200"/>
      <c r="J70" s="56" t="str">
        <f>IF(ISERROR(I70/H70-1),"-",I70/H70-1)</f>
        <v>-</v>
      </c>
      <c r="K70" s="353"/>
      <c r="L70" s="58">
        <f>+B70-H70</f>
        <v>0</v>
      </c>
      <c r="M70" s="201"/>
      <c r="N70" s="200"/>
      <c r="O70" s="60" t="str">
        <f>IF(ISERROR(N70/M70-1),"-",N70/M70-1)</f>
        <v>-</v>
      </c>
      <c r="P70" s="353"/>
      <c r="Q70" s="61" t="str">
        <f>IF(ISERROR(B70/$B$76),"-",B70/$B$76)</f>
        <v>-</v>
      </c>
      <c r="R70" s="62" t="str">
        <f>IF(ISERROR(C70/$C$76),"-",C70/$C$76)</f>
        <v>-</v>
      </c>
      <c r="S70" s="63" t="str">
        <f>IF(ISERROR(D70/$D$76),"-",D70/$D$76)</f>
        <v>-</v>
      </c>
      <c r="T70" s="353"/>
      <c r="U70" s="189"/>
    </row>
    <row r="71" spans="1:21" ht="18" customHeight="1" outlineLevel="1" thickBot="1" x14ac:dyDescent="0.4">
      <c r="A71" s="348" t="s">
        <v>82</v>
      </c>
      <c r="B71" s="199"/>
      <c r="C71" s="54">
        <f>+I71+M71</f>
        <v>0</v>
      </c>
      <c r="D71" s="55">
        <f>+I71+N71</f>
        <v>0</v>
      </c>
      <c r="E71" s="56" t="str">
        <f>IF(ISERROR(C71/B71-1),"-",C71/B71-1)</f>
        <v>-</v>
      </c>
      <c r="F71" s="56" t="str">
        <f t="shared" si="12"/>
        <v>-</v>
      </c>
      <c r="G71" s="353"/>
      <c r="H71" s="202"/>
      <c r="I71" s="203"/>
      <c r="J71" s="204" t="str">
        <f>IF(ISERROR(I71/H71-1),"-",I71/H71-1)</f>
        <v>-</v>
      </c>
      <c r="K71" s="353"/>
      <c r="L71" s="58">
        <f>+B71-H71</f>
        <v>0</v>
      </c>
      <c r="M71" s="201"/>
      <c r="N71" s="200"/>
      <c r="O71" s="205" t="str">
        <f>IF(ISERROR(N71/M71-1),"-",N71/M71-1)</f>
        <v>-</v>
      </c>
      <c r="P71" s="353"/>
      <c r="Q71" s="206" t="str">
        <f>IF(ISERROR(B71/$B$76),"-",B71/$B$76)</f>
        <v>-</v>
      </c>
      <c r="R71" s="207" t="str">
        <f>IF(ISERROR(C71/$C$76),"-",C71/$C$76)</f>
        <v>-</v>
      </c>
      <c r="S71" s="208" t="str">
        <f>IF(ISERROR(D71/$D$76),"-",D71/$D$76)</f>
        <v>-</v>
      </c>
      <c r="T71" s="353"/>
      <c r="U71" s="189"/>
    </row>
    <row r="72" spans="1:21" s="238" customFormat="1" ht="22.5" customHeight="1" thickBot="1" x14ac:dyDescent="0.4">
      <c r="A72" s="340" t="s">
        <v>100</v>
      </c>
      <c r="B72" s="182">
        <f>+SUM(B39:B71)</f>
        <v>0</v>
      </c>
      <c r="C72" s="183">
        <f>+SUM(C39:C71)</f>
        <v>0</v>
      </c>
      <c r="D72" s="182">
        <f>+SUM(D39:D71)</f>
        <v>0</v>
      </c>
      <c r="E72" s="184" t="str">
        <f>IF(ISERROR(C72/B72-1),"-",C72/B72-1)</f>
        <v>-</v>
      </c>
      <c r="F72" s="184" t="str">
        <f t="shared" si="12"/>
        <v>-</v>
      </c>
      <c r="G72" s="313"/>
      <c r="H72" s="182">
        <f>+SUM(H39:H71)</f>
        <v>0</v>
      </c>
      <c r="I72" s="182">
        <f>+SUM(I39:I71)</f>
        <v>0</v>
      </c>
      <c r="J72" s="184" t="str">
        <f>IF(ISERROR(I72/H72-1),"-",I72/H72-1)</f>
        <v>-</v>
      </c>
      <c r="K72" s="313"/>
      <c r="L72" s="185">
        <f>+SUM(L39:L71)</f>
        <v>0</v>
      </c>
      <c r="M72" s="182">
        <f>+SUM(M39:M71)</f>
        <v>0</v>
      </c>
      <c r="N72" s="182">
        <f>+SUM(N39:N71)</f>
        <v>0</v>
      </c>
      <c r="O72" s="184" t="str">
        <f>IF(ISERROR(N72/M72-1),"-",N72/M72-1)</f>
        <v>-</v>
      </c>
      <c r="P72" s="313"/>
      <c r="Q72" s="186" t="str">
        <f>IF(ISERROR(B72/$B$76),"-",B72/$B$76)</f>
        <v>-</v>
      </c>
      <c r="R72" s="187" t="str">
        <f>IF(ISERROR(C72/$C$76),"-",C72/$C$76)</f>
        <v>-</v>
      </c>
      <c r="S72" s="188" t="str">
        <f>IF(ISERROR(D72/$D$76),"-",D72/$D$76)</f>
        <v>-</v>
      </c>
      <c r="T72" s="313"/>
      <c r="U72" s="189"/>
    </row>
    <row r="73" spans="1:21" s="238" customFormat="1" ht="6.65" customHeight="1" thickBot="1" x14ac:dyDescent="0.4">
      <c r="A73" s="349"/>
      <c r="B73" s="354"/>
      <c r="C73" s="354"/>
      <c r="D73" s="354"/>
      <c r="E73" s="355"/>
      <c r="F73" s="355"/>
      <c r="G73" s="356"/>
      <c r="H73" s="354"/>
      <c r="I73" s="357"/>
      <c r="J73" s="209"/>
      <c r="K73" s="354"/>
      <c r="L73" s="354"/>
      <c r="M73" s="354"/>
      <c r="N73" s="210"/>
      <c r="O73" s="211"/>
      <c r="P73" s="313"/>
      <c r="Q73" s="358"/>
      <c r="R73" s="359"/>
      <c r="S73" s="210"/>
      <c r="T73" s="313"/>
      <c r="U73" s="210"/>
    </row>
    <row r="74" spans="1:21" s="238" customFormat="1" ht="18" customHeight="1" thickBot="1" x14ac:dyDescent="0.4">
      <c r="A74" s="340" t="s">
        <v>101</v>
      </c>
      <c r="B74" s="182">
        <f>+B72+B36</f>
        <v>0</v>
      </c>
      <c r="C74" s="183">
        <f>+C72+C36</f>
        <v>0</v>
      </c>
      <c r="D74" s="182">
        <f>+D72+D36</f>
        <v>0</v>
      </c>
      <c r="E74" s="184" t="str">
        <f>IF(ISERROR(C74/B74-1),"-",C74/B74-1)</f>
        <v>-</v>
      </c>
      <c r="F74" s="184" t="str">
        <f t="shared" si="12"/>
        <v>-</v>
      </c>
      <c r="G74" s="313"/>
      <c r="H74" s="185">
        <f>+H72+H36</f>
        <v>0</v>
      </c>
      <c r="I74" s="182">
        <f>+I72+I36</f>
        <v>0</v>
      </c>
      <c r="J74" s="184" t="str">
        <f>IF(ISERROR(I74/H74-1),"-",I74/H74-1)</f>
        <v>-</v>
      </c>
      <c r="K74" s="313"/>
      <c r="L74" s="185">
        <f>+L72+L36</f>
        <v>0</v>
      </c>
      <c r="M74" s="183">
        <f>+M72+M36</f>
        <v>0</v>
      </c>
      <c r="N74" s="182">
        <f>+N72+N36</f>
        <v>0</v>
      </c>
      <c r="O74" s="184" t="str">
        <f>IF(ISERROR(N74/M74-1),"-",N74/M74-1)</f>
        <v>-</v>
      </c>
      <c r="P74" s="313"/>
      <c r="Q74" s="186" t="str">
        <f>IF(ISERROR(B74/$B$76),"-",B74/$B$76)</f>
        <v>-</v>
      </c>
      <c r="R74" s="187" t="str">
        <f>IF(ISERROR(C74/$C$76),"-",C74/$C$76)</f>
        <v>-</v>
      </c>
      <c r="S74" s="188" t="str">
        <f>IF(ISERROR(D74/$D$76),"-",D74/$D$76)</f>
        <v>-</v>
      </c>
      <c r="T74" s="313"/>
      <c r="U74" s="189"/>
    </row>
    <row r="75" spans="1:21" s="239" customFormat="1" ht="6.9" customHeight="1" thickBot="1" x14ac:dyDescent="0.4">
      <c r="A75" s="341"/>
      <c r="B75" s="360"/>
      <c r="C75" s="360"/>
      <c r="D75" s="360"/>
      <c r="E75" s="361"/>
      <c r="F75" s="361"/>
      <c r="G75" s="360"/>
      <c r="H75" s="360"/>
      <c r="I75" s="362"/>
      <c r="J75" s="361"/>
      <c r="K75" s="360"/>
      <c r="L75" s="360"/>
      <c r="M75" s="360"/>
      <c r="N75" s="362"/>
      <c r="O75" s="361"/>
      <c r="P75" s="313"/>
      <c r="Q75" s="363"/>
      <c r="R75" s="364"/>
      <c r="S75" s="362"/>
      <c r="T75" s="313"/>
      <c r="U75" s="365"/>
    </row>
    <row r="76" spans="1:21" s="238" customFormat="1" ht="18" customHeight="1" thickBot="1" x14ac:dyDescent="0.4">
      <c r="A76" s="366" t="s">
        <v>102</v>
      </c>
      <c r="B76" s="212">
        <f>+B74+B18</f>
        <v>0</v>
      </c>
      <c r="C76" s="213">
        <f>+C74+C18</f>
        <v>0</v>
      </c>
      <c r="D76" s="214">
        <f>+D74+D18</f>
        <v>0</v>
      </c>
      <c r="E76" s="215" t="str">
        <f>IF(ISERROR(C76/B76-1),"-",C76/B76-1)</f>
        <v>-</v>
      </c>
      <c r="F76" s="215" t="str">
        <f t="shared" si="12"/>
        <v>-</v>
      </c>
      <c r="G76" s="313"/>
      <c r="H76" s="212">
        <f>+H74+H18</f>
        <v>0</v>
      </c>
      <c r="I76" s="214">
        <f>+I74+I18</f>
        <v>0</v>
      </c>
      <c r="J76" s="215" t="str">
        <f>IF(ISERROR(I76/H76-1),"-",I76/H76-1)</f>
        <v>-</v>
      </c>
      <c r="K76" s="313"/>
      <c r="L76" s="212">
        <f>+L74+L18</f>
        <v>0</v>
      </c>
      <c r="M76" s="214">
        <f>+M74+M18</f>
        <v>0</v>
      </c>
      <c r="N76" s="214">
        <f>+N74+N18</f>
        <v>0</v>
      </c>
      <c r="O76" s="215" t="str">
        <f>IF(ISERROR(N76/M76-1),"-",N76/M76-1)</f>
        <v>-</v>
      </c>
      <c r="P76" s="313"/>
      <c r="Q76" s="216" t="str">
        <f>IF(ISERROR(B76/$B$76),"-",B76/$B$76)</f>
        <v>-</v>
      </c>
      <c r="R76" s="217" t="str">
        <f>IF(ISERROR(C76/$C$76),"-",C76/$C$76)</f>
        <v>-</v>
      </c>
      <c r="S76" s="218" t="str">
        <f>IF(ISERROR(D76/$D$76),"-",D76/$D$76)</f>
        <v>-</v>
      </c>
      <c r="T76" s="313"/>
      <c r="U76" s="189"/>
    </row>
    <row r="77" spans="1:21" s="240" customFormat="1" ht="18" customHeight="1" x14ac:dyDescent="0.35">
      <c r="A77" s="367" t="s">
        <v>103</v>
      </c>
      <c r="B77" s="368">
        <f>B76-Dépenses!B101</f>
        <v>0</v>
      </c>
      <c r="C77" s="368">
        <f>C76-Dépenses!C101</f>
        <v>0</v>
      </c>
      <c r="D77" s="368">
        <f>D76-Dépenses!D101</f>
        <v>0</v>
      </c>
      <c r="E77" s="369"/>
      <c r="F77" s="370"/>
      <c r="G77" s="368"/>
      <c r="H77" s="368">
        <f>H76-Dépenses!H101</f>
        <v>0</v>
      </c>
      <c r="I77" s="368">
        <f>I76-Dépenses!I101</f>
        <v>0</v>
      </c>
      <c r="J77" s="369"/>
      <c r="K77" s="368"/>
      <c r="L77" s="368">
        <f>L76-Dépenses!L101</f>
        <v>0</v>
      </c>
      <c r="M77" s="368">
        <f>M76-Dépenses!M101</f>
        <v>0</v>
      </c>
      <c r="N77" s="368">
        <f>N76-Dépenses!N101</f>
        <v>0</v>
      </c>
      <c r="O77" s="370"/>
      <c r="P77" s="370"/>
      <c r="Q77" s="370"/>
      <c r="R77" s="370"/>
      <c r="S77" s="370"/>
      <c r="T77" s="313"/>
      <c r="U77" s="371"/>
    </row>
    <row r="78" spans="1:21" ht="18" customHeight="1" x14ac:dyDescent="0.35">
      <c r="A78" s="372"/>
      <c r="B78" s="373"/>
      <c r="C78" s="373"/>
      <c r="D78" s="373"/>
      <c r="E78" s="373"/>
      <c r="F78" s="374"/>
      <c r="G78" s="373"/>
      <c r="H78" s="373"/>
      <c r="I78" s="368"/>
      <c r="J78" s="373"/>
      <c r="K78" s="375"/>
      <c r="L78" s="375"/>
      <c r="M78" s="376"/>
      <c r="N78" s="377"/>
      <c r="O78" s="373"/>
      <c r="P78" s="377"/>
      <c r="Q78" s="377"/>
      <c r="R78" s="378"/>
      <c r="S78" s="379"/>
      <c r="T78" s="380"/>
      <c r="U78" s="381"/>
    </row>
    <row r="79" spans="1:21" ht="18" customHeight="1" x14ac:dyDescent="0.35">
      <c r="A79" s="220" t="s">
        <v>104</v>
      </c>
      <c r="B79" s="374"/>
      <c r="C79" s="374"/>
      <c r="D79" s="374"/>
      <c r="E79" s="374"/>
      <c r="F79" s="374"/>
      <c r="G79" s="361"/>
      <c r="H79" s="373"/>
      <c r="I79" s="368"/>
      <c r="J79" s="374"/>
      <c r="K79" s="382"/>
      <c r="L79" s="383"/>
      <c r="M79" s="373"/>
      <c r="N79" s="374"/>
      <c r="O79" s="374"/>
      <c r="P79" s="374"/>
      <c r="Q79" s="374"/>
      <c r="R79" s="384"/>
      <c r="S79" s="374"/>
      <c r="T79" s="374"/>
      <c r="U79" s="385"/>
    </row>
    <row r="80" spans="1:21" ht="18" customHeight="1" x14ac:dyDescent="0.35">
      <c r="A80" s="221" t="s">
        <v>124</v>
      </c>
      <c r="B80" s="222"/>
      <c r="C80" s="373"/>
      <c r="D80" s="373"/>
      <c r="E80" s="374"/>
      <c r="F80" s="374"/>
      <c r="G80" s="382"/>
      <c r="H80" s="374"/>
      <c r="I80" s="386"/>
      <c r="J80" s="387"/>
      <c r="K80" s="374"/>
      <c r="L80" s="383"/>
      <c r="M80" s="373"/>
      <c r="N80" s="374"/>
      <c r="O80" s="374"/>
      <c r="P80" s="374"/>
      <c r="Q80" s="374"/>
      <c r="R80" s="384"/>
      <c r="S80" s="374"/>
      <c r="T80" s="374"/>
      <c r="U80" s="385"/>
    </row>
    <row r="81" spans="1:21" ht="18" customHeight="1" thickBot="1" x14ac:dyDescent="0.4">
      <c r="A81" s="225" t="s">
        <v>126</v>
      </c>
      <c r="B81" s="226">
        <f>I3</f>
        <v>0</v>
      </c>
      <c r="C81" s="388"/>
      <c r="D81" s="373"/>
      <c r="E81" s="374"/>
      <c r="F81" s="374"/>
      <c r="G81" s="382"/>
      <c r="H81" s="374"/>
      <c r="I81" s="386"/>
      <c r="J81" s="387"/>
      <c r="K81" s="374"/>
      <c r="L81" s="383"/>
      <c r="M81" s="373"/>
      <c r="N81" s="374"/>
      <c r="O81" s="374"/>
      <c r="P81" s="374"/>
      <c r="Q81" s="374"/>
      <c r="R81" s="384"/>
      <c r="S81" s="374"/>
      <c r="T81" s="374"/>
      <c r="U81" s="385"/>
    </row>
    <row r="82" spans="1:21" ht="18" customHeight="1" thickBot="1" x14ac:dyDescent="0.4">
      <c r="A82" s="227" t="s">
        <v>125</v>
      </c>
      <c r="B82" s="228">
        <f>B80-B81</f>
        <v>0</v>
      </c>
      <c r="C82" s="373"/>
      <c r="D82" s="373"/>
      <c r="E82" s="374"/>
      <c r="F82" s="374"/>
      <c r="G82" s="382"/>
      <c r="H82" s="374"/>
      <c r="I82" s="386"/>
      <c r="J82" s="387"/>
      <c r="K82" s="374"/>
      <c r="L82" s="383"/>
      <c r="M82" s="373"/>
      <c r="N82" s="374"/>
      <c r="O82" s="374"/>
      <c r="P82" s="374"/>
      <c r="Q82" s="374"/>
      <c r="R82" s="384"/>
      <c r="S82" s="374"/>
      <c r="T82" s="374"/>
      <c r="U82" s="385"/>
    </row>
    <row r="83" spans="1:21" ht="35.25" customHeight="1" x14ac:dyDescent="0.35">
      <c r="A83" s="279" t="s">
        <v>127</v>
      </c>
      <c r="B83" s="222"/>
      <c r="C83" s="388"/>
      <c r="D83" s="373"/>
      <c r="E83" s="374"/>
      <c r="F83" s="374"/>
      <c r="G83" s="382"/>
      <c r="H83" s="374"/>
      <c r="I83" s="386"/>
      <c r="J83" s="387"/>
      <c r="K83" s="374"/>
      <c r="L83" s="383"/>
      <c r="M83" s="373"/>
      <c r="N83" s="374"/>
      <c r="O83" s="374"/>
      <c r="P83" s="374"/>
      <c r="Q83" s="374"/>
      <c r="R83" s="384"/>
      <c r="S83" s="374"/>
      <c r="T83" s="374"/>
      <c r="U83" s="385"/>
    </row>
    <row r="84" spans="1:21" customFormat="1" ht="18" customHeight="1" x14ac:dyDescent="0.35">
      <c r="A84" s="225" t="s">
        <v>128</v>
      </c>
      <c r="B84" s="229">
        <f>N4+N3</f>
        <v>0</v>
      </c>
      <c r="C84" s="389"/>
      <c r="D84" s="390"/>
      <c r="E84" s="391"/>
      <c r="F84" s="390"/>
      <c r="G84" s="391"/>
      <c r="H84" s="374"/>
      <c r="I84" s="386"/>
      <c r="J84" s="387"/>
      <c r="K84" s="374"/>
      <c r="L84" s="390"/>
      <c r="M84" s="391"/>
      <c r="N84" s="391"/>
      <c r="O84" s="390"/>
      <c r="P84" s="390"/>
      <c r="Q84" s="390"/>
      <c r="R84" s="392"/>
      <c r="S84" s="390"/>
      <c r="T84" s="391"/>
      <c r="U84" s="393"/>
    </row>
    <row r="85" spans="1:21" ht="46.5" customHeight="1" x14ac:dyDescent="0.35">
      <c r="A85" s="231" t="s">
        <v>105</v>
      </c>
      <c r="B85" s="229">
        <f>IF(ISERROR(B80+B83-B81-B84),"-",B80+B83-B81-B84)</f>
        <v>0</v>
      </c>
      <c r="C85" s="373"/>
      <c r="D85" s="394"/>
      <c r="E85" s="395"/>
      <c r="F85" s="374"/>
      <c r="G85" s="373"/>
      <c r="H85" s="374"/>
      <c r="I85" s="386"/>
      <c r="J85" s="387"/>
      <c r="K85" s="374"/>
      <c r="L85" s="373"/>
      <c r="M85" s="373"/>
      <c r="N85" s="383"/>
      <c r="O85" s="373"/>
      <c r="P85" s="394"/>
      <c r="Q85" s="383"/>
      <c r="R85" s="384"/>
      <c r="S85" s="396"/>
      <c r="T85" s="382"/>
      <c r="U85" s="397"/>
    </row>
    <row r="86" spans="1:21" ht="18" customHeight="1" thickBot="1" x14ac:dyDescent="0.4">
      <c r="A86" s="398"/>
      <c r="B86" s="361"/>
      <c r="C86" s="373"/>
      <c r="D86" s="394"/>
      <c r="E86" s="395"/>
      <c r="F86" s="374"/>
      <c r="G86" s="373"/>
      <c r="H86" s="374"/>
      <c r="I86" s="386"/>
      <c r="J86" s="387"/>
      <c r="K86" s="374"/>
      <c r="L86" s="373"/>
      <c r="M86" s="373"/>
      <c r="N86" s="383"/>
      <c r="O86" s="373"/>
      <c r="P86" s="394"/>
      <c r="Q86" s="383"/>
      <c r="R86" s="384"/>
      <c r="S86" s="396"/>
      <c r="T86" s="382"/>
      <c r="U86" s="397"/>
    </row>
    <row r="87" spans="1:21" ht="48" customHeight="1" thickBot="1" x14ac:dyDescent="0.4">
      <c r="A87" s="399" t="s">
        <v>158</v>
      </c>
      <c r="B87" s="139" t="s">
        <v>43</v>
      </c>
      <c r="C87" s="373"/>
      <c r="D87" s="377"/>
      <c r="E87" s="373"/>
      <c r="F87" s="374"/>
      <c r="G87" s="373"/>
      <c r="H87" s="374"/>
      <c r="I87" s="386"/>
      <c r="J87" s="387"/>
      <c r="K87" s="374"/>
      <c r="L87" s="373"/>
      <c r="M87" s="373"/>
      <c r="N87" s="377"/>
      <c r="O87" s="373"/>
      <c r="P87" s="377"/>
      <c r="Q87" s="377"/>
      <c r="R87" s="384"/>
      <c r="S87" s="379"/>
      <c r="T87" s="380"/>
      <c r="U87" s="381"/>
    </row>
    <row r="88" spans="1:21" s="232" customFormat="1" ht="18" customHeight="1" x14ac:dyDescent="0.35">
      <c r="A88" s="400"/>
      <c r="B88" s="376"/>
      <c r="C88" s="376"/>
      <c r="D88" s="401"/>
      <c r="E88" s="376"/>
      <c r="F88" s="402"/>
      <c r="G88" s="403"/>
      <c r="H88" s="376"/>
      <c r="I88" s="404"/>
      <c r="J88" s="376"/>
      <c r="K88" s="376"/>
      <c r="L88" s="376"/>
      <c r="M88" s="376"/>
      <c r="N88" s="404"/>
      <c r="O88" s="376"/>
      <c r="P88" s="404"/>
      <c r="Q88" s="404"/>
      <c r="R88" s="378"/>
      <c r="S88" s="405"/>
      <c r="T88" s="406"/>
      <c r="U88" s="407"/>
    </row>
    <row r="89" spans="1:21" ht="18" customHeight="1" x14ac:dyDescent="0.35">
      <c r="A89" s="408" t="s">
        <v>106</v>
      </c>
      <c r="B89" s="374"/>
      <c r="C89" s="374"/>
      <c r="D89" s="374"/>
      <c r="E89" s="374"/>
      <c r="F89" s="374"/>
      <c r="G89" s="409"/>
      <c r="H89" s="409"/>
      <c r="I89" s="409"/>
      <c r="J89" s="387"/>
      <c r="K89" s="409"/>
      <c r="L89" s="409"/>
      <c r="M89" s="374"/>
      <c r="N89" s="410"/>
      <c r="O89" s="374"/>
      <c r="P89" s="386"/>
      <c r="Q89" s="410"/>
      <c r="R89" s="411"/>
      <c r="S89" s="412"/>
      <c r="T89" s="413"/>
      <c r="U89" s="414"/>
    </row>
    <row r="90" spans="1:21" s="51" customFormat="1" ht="18" customHeight="1" x14ac:dyDescent="0.35">
      <c r="A90" s="408" t="s">
        <v>107</v>
      </c>
      <c r="B90" s="373"/>
      <c r="C90" s="373"/>
      <c r="D90" s="373"/>
      <c r="E90" s="373"/>
      <c r="F90" s="377"/>
      <c r="G90" s="373"/>
      <c r="H90" s="409"/>
      <c r="I90" s="409"/>
      <c r="J90" s="373"/>
      <c r="K90" s="373"/>
      <c r="L90" s="409"/>
      <c r="M90" s="409"/>
      <c r="N90" s="415"/>
      <c r="O90" s="377"/>
      <c r="P90" s="373"/>
      <c r="Q90" s="373"/>
      <c r="R90" s="416"/>
      <c r="S90" s="373"/>
      <c r="T90" s="377"/>
      <c r="U90" s="417"/>
    </row>
    <row r="91" spans="1:21" s="51" customFormat="1" ht="18" customHeight="1" x14ac:dyDescent="0.35">
      <c r="A91" s="418" t="s">
        <v>108</v>
      </c>
      <c r="B91" s="419"/>
      <c r="C91" s="419"/>
      <c r="D91" s="419"/>
      <c r="E91" s="419"/>
      <c r="F91" s="420"/>
      <c r="G91" s="419"/>
      <c r="H91" s="419"/>
      <c r="I91" s="419"/>
      <c r="J91" s="419"/>
      <c r="K91" s="419"/>
      <c r="L91" s="419"/>
      <c r="M91" s="419"/>
      <c r="N91" s="421"/>
      <c r="O91" s="420"/>
      <c r="P91" s="419"/>
      <c r="Q91" s="419"/>
      <c r="R91" s="422"/>
      <c r="S91" s="419"/>
      <c r="T91" s="420"/>
      <c r="U91" s="423"/>
    </row>
  </sheetData>
  <conditionalFormatting sqref="Q73 S22:S23 S25:S27 S29:S31 S33:S35 S16:S17 S3 S5:S12">
    <cfRule type="cellIs" dxfId="700" priority="738" stopIfTrue="1" operator="between">
      <formula>0.2</formula>
      <formula>1</formula>
    </cfRule>
    <cfRule type="cellIs" dxfId="699" priority="739" stopIfTrue="1" operator="between">
      <formula>-1</formula>
      <formula>-0.2</formula>
    </cfRule>
  </conditionalFormatting>
  <conditionalFormatting sqref="U39 U45:U47 U49:U51 U53:U55 U57:U59 U61:U63 U69:U71">
    <cfRule type="cellIs" dxfId="698" priority="736" stopIfTrue="1" operator="between">
      <formula>0.2</formula>
      <formula>1</formula>
    </cfRule>
    <cfRule type="cellIs" dxfId="697" priority="737" stopIfTrue="1" operator="between">
      <formula>-1</formula>
      <formula>-0.2</formula>
    </cfRule>
  </conditionalFormatting>
  <conditionalFormatting sqref="U22 U25:U27 U33:U35">
    <cfRule type="cellIs" dxfId="696" priority="734" stopIfTrue="1" operator="between">
      <formula>0.2</formula>
      <formula>1</formula>
    </cfRule>
    <cfRule type="cellIs" dxfId="695" priority="735" stopIfTrue="1" operator="between">
      <formula>-1</formula>
      <formula>-0.2</formula>
    </cfRule>
  </conditionalFormatting>
  <conditionalFormatting sqref="S39 S45:S47 S49:S51 S53:S55 S57:S59 S61:S63 S69:S71 S14:S15 S41:S43">
    <cfRule type="cellIs" dxfId="694" priority="732" stopIfTrue="1" operator="between">
      <formula>0.2</formula>
      <formula>1</formula>
    </cfRule>
    <cfRule type="cellIs" dxfId="693" priority="733" stopIfTrue="1" operator="between">
      <formula>-1</formula>
      <formula>-0.2</formula>
    </cfRule>
  </conditionalFormatting>
  <conditionalFormatting sqref="F22:F23 F39 F45:F47 F49:F51 F53:F55 F57:F59 F61:F63 F69:F71 F25:F27 F29:F31 F33:F35 F41:F43 S20 F20 S2 F14:F17 F2:F3 F5:F12">
    <cfRule type="cellIs" dxfId="692" priority="730" stopIfTrue="1" operator="lessThan">
      <formula>-0.2</formula>
    </cfRule>
    <cfRule type="cellIs" dxfId="691" priority="731" stopIfTrue="1" operator="greaterThan">
      <formula>0.2</formula>
    </cfRule>
  </conditionalFormatting>
  <conditionalFormatting sqref="F1 F22:F23 F39 F45:F47 F49:F51 F53:F55 F57:F59 F61:F63 F69:F71 F25:F27 F29:F31 F33:F35 F41:F43 T90:T91 F90:F91 F14:F17 F3 F5:F12">
    <cfRule type="cellIs" dxfId="690" priority="728" stopIfTrue="1" operator="between">
      <formula>0.2</formula>
      <formula>1</formula>
    </cfRule>
    <cfRule type="cellIs" dxfId="689" priority="729" stopIfTrue="1" operator="between">
      <formula>-0.2</formula>
      <formula>-1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8" priority="727" stopIfTrue="1" operator="lessThan">
      <formula>-0.1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7" priority="726" stopIfTrue="1" operator="greaterThan">
      <formula xml:space="preserve"> 0.1</formula>
    </cfRule>
  </conditionalFormatting>
  <conditionalFormatting sqref="F39 F45:F47 F49:F51 F53:F55 F57:F59 F61:F63 F69:F70 F14:F15 F41:F43">
    <cfRule type="cellIs" dxfId="686" priority="724" stopIfTrue="1" operator="lessThan">
      <formula>-0.2</formula>
    </cfRule>
    <cfRule type="cellIs" dxfId="685" priority="725" stopIfTrue="1" operator="greaterThan">
      <formula>0.2</formula>
    </cfRule>
  </conditionalFormatting>
  <conditionalFormatting sqref="E39:F39 E45:F47 E49:F51 E53:F55 E57:F59 E61:F63 E69:F71 E14:F15 E41:F43">
    <cfRule type="cellIs" dxfId="684" priority="723" stopIfTrue="1" operator="lessThan">
      <formula>-0.1</formula>
    </cfRule>
  </conditionalFormatting>
  <conditionalFormatting sqref="E39:F39 E45:F47 E49:F51 E53:F55 E57:F59 E61:F63 E69:F71 E14:F15 E41:F43">
    <cfRule type="cellIs" dxfId="683" priority="722" stopIfTrue="1" operator="greaterThan">
      <formula xml:space="preserve"> 0.1</formula>
    </cfRule>
  </conditionalFormatting>
  <conditionalFormatting sqref="S71">
    <cfRule type="cellIs" dxfId="682" priority="720" stopIfTrue="1" operator="between">
      <formula>0.2</formula>
      <formula>1</formula>
    </cfRule>
    <cfRule type="cellIs" dxfId="681" priority="721" stopIfTrue="1" operator="between">
      <formula>-1</formula>
      <formula>-0.2</formula>
    </cfRule>
  </conditionalFormatting>
  <conditionalFormatting sqref="F71">
    <cfRule type="cellIs" dxfId="680" priority="718" stopIfTrue="1" operator="lessThan">
      <formula>-0.2</formula>
    </cfRule>
    <cfRule type="cellIs" dxfId="679" priority="719" stopIfTrue="1" operator="greaterThan">
      <formula>0.2</formula>
    </cfRule>
  </conditionalFormatting>
  <conditionalFormatting sqref="F71">
    <cfRule type="cellIs" dxfId="678" priority="716" stopIfTrue="1" operator="lessThan">
      <formula>-0.2</formula>
    </cfRule>
    <cfRule type="cellIs" dxfId="677" priority="717" stopIfTrue="1" operator="greaterThan">
      <formula>0.2</formula>
    </cfRule>
  </conditionalFormatting>
  <conditionalFormatting sqref="S71">
    <cfRule type="cellIs" dxfId="676" priority="714" stopIfTrue="1" operator="between">
      <formula>0.2</formula>
      <formula>1</formula>
    </cfRule>
    <cfRule type="cellIs" dxfId="675" priority="715" stopIfTrue="1" operator="between">
      <formula>-1</formula>
      <formula>-0.2</formula>
    </cfRule>
  </conditionalFormatting>
  <conditionalFormatting sqref="F71">
    <cfRule type="cellIs" dxfId="674" priority="712" stopIfTrue="1" operator="lessThan">
      <formula>-0.2</formula>
    </cfRule>
    <cfRule type="cellIs" dxfId="673" priority="713" stopIfTrue="1" operator="greaterThan">
      <formula>0.2</formula>
    </cfRule>
  </conditionalFormatting>
  <conditionalFormatting sqref="O45:O47 O22:O23 O49:O51 O53:O55 O57:O59 O61:O63 O69:O71 O25:O27 O29:O31 O33:O35 O16:O17 O3:O12">
    <cfRule type="cellIs" dxfId="672" priority="695" stopIfTrue="1" operator="between">
      <formula>0.1</formula>
      <formula>1</formula>
    </cfRule>
    <cfRule type="cellIs" dxfId="671" priority="696" stopIfTrue="1" operator="between">
      <formula>-1</formula>
      <formula>-0.1</formula>
    </cfRule>
  </conditionalFormatting>
  <conditionalFormatting sqref="E20:F20">
    <cfRule type="cellIs" dxfId="670" priority="710" stopIfTrue="1" operator="lessThan">
      <formula>-0.2</formula>
    </cfRule>
    <cfRule type="cellIs" dxfId="669" priority="711" stopIfTrue="1" operator="greaterThan">
      <formula>0.2</formula>
    </cfRule>
  </conditionalFormatting>
  <conditionalFormatting sqref="O1 O22:O23 O39 O45:O47 O49:O51 O53:O55 O57:O59 O61:O63 O69:O71 O25:O27 O29:O31 O33:O35 O41:O43 O14:O17 O3:O12">
    <cfRule type="cellIs" dxfId="668" priority="707" stopIfTrue="1" operator="lessThan">
      <formula>0</formula>
    </cfRule>
  </conditionalFormatting>
  <conditionalFormatting sqref="O39 O45:O47 O49:O51 O53:O55 O57:O59 O61:O63 O69:O71 O14:O15 O41:O43">
    <cfRule type="cellIs" dxfId="667" priority="708" stopIfTrue="1" operator="between">
      <formula>0.1</formula>
      <formula>1</formula>
    </cfRule>
    <cfRule type="cellIs" dxfId="666" priority="709" stopIfTrue="1" operator="between">
      <formula>-1</formula>
      <formula>-0.1</formula>
    </cfRule>
  </conditionalFormatting>
  <conditionalFormatting sqref="O22:O23 O39 O45:O47 O49:O51 O53:O55 O57:O59 O61:O63 O69:O71 O25:O27 O29:O31 O33:O35 O41:O43 O14:O17 O3:O12">
    <cfRule type="cellIs" dxfId="665" priority="703" stopIfTrue="1" operator="lessThan">
      <formula>-0.1</formula>
    </cfRule>
    <cfRule type="cellIs" dxfId="664" priority="704" stopIfTrue="1" operator="greaterThan">
      <formula>0.1</formula>
    </cfRule>
    <cfRule type="cellIs" dxfId="663" priority="705" stopIfTrue="1" operator="lessThan">
      <formula>-0.1</formula>
    </cfRule>
    <cfRule type="cellIs" dxfId="662" priority="706" stopIfTrue="1" operator="greaterThan">
      <formula>0.1</formula>
    </cfRule>
  </conditionalFormatting>
  <conditionalFormatting sqref="O39 O45:O47 O49:O51 O53:O55 O57:O59 O61:O63 O69:O70 O14:O15 O41:O43">
    <cfRule type="cellIs" dxfId="661" priority="701" stopIfTrue="1" operator="between">
      <formula>0.1</formula>
      <formula>1</formula>
    </cfRule>
    <cfRule type="cellIs" dxfId="660" priority="702" stopIfTrue="1" operator="between">
      <formula>-1</formula>
      <formula>-0.1</formula>
    </cfRule>
  </conditionalFormatting>
  <conditionalFormatting sqref="O39 O45:O47 O49:O51 O53:O55 O57:O59 O61:O63 O69:O70 O14:O15 O41:O43">
    <cfRule type="cellIs" dxfId="659" priority="697" stopIfTrue="1" operator="lessThan">
      <formula>-0.1</formula>
    </cfRule>
    <cfRule type="cellIs" dxfId="658" priority="698" stopIfTrue="1" operator="greaterThan">
      <formula>0.1</formula>
    </cfRule>
    <cfRule type="cellIs" dxfId="657" priority="699" stopIfTrue="1" operator="lessThan">
      <formula>-0.1</formula>
    </cfRule>
    <cfRule type="cellIs" dxfId="656" priority="700" stopIfTrue="1" operator="greaterThan">
      <formula>0.1</formula>
    </cfRule>
  </conditionalFormatting>
  <conditionalFormatting sqref="O45:O47 O49:O51 O53:O55 O57:O59 O61:O63 O69:O71">
    <cfRule type="cellIs" dxfId="655" priority="691" stopIfTrue="1" operator="lessThan">
      <formula>-0.1</formula>
    </cfRule>
    <cfRule type="cellIs" dxfId="654" priority="692" stopIfTrue="1" operator="greaterThan">
      <formula>0.1</formula>
    </cfRule>
    <cfRule type="cellIs" dxfId="653" priority="693" stopIfTrue="1" operator="lessThan">
      <formula>-0.1</formula>
    </cfRule>
    <cfRule type="cellIs" dxfId="652" priority="694" stopIfTrue="1" operator="greaterThan">
      <formula>0.1</formula>
    </cfRule>
  </conditionalFormatting>
  <conditionalFormatting sqref="O45:O47 O49:O51 O53:O55 O57:O59 O61:O63 O69:O71">
    <cfRule type="cellIs" dxfId="651" priority="689" stopIfTrue="1" operator="between">
      <formula>0.1</formula>
      <formula>1</formula>
    </cfRule>
    <cfRule type="cellIs" dxfId="650" priority="690" stopIfTrue="1" operator="between">
      <formula>-1</formula>
      <formula>-0.1</formula>
    </cfRule>
  </conditionalFormatting>
  <conditionalFormatting sqref="O45:O47 O49:O51 O53:O55 O57:O59 O61:O63 O69:O71">
    <cfRule type="cellIs" dxfId="649" priority="685" stopIfTrue="1" operator="lessThan">
      <formula>-0.1</formula>
    </cfRule>
    <cfRule type="cellIs" dxfId="648" priority="686" stopIfTrue="1" operator="greaterThan">
      <formula>0.1</formula>
    </cfRule>
    <cfRule type="cellIs" dxfId="647" priority="687" stopIfTrue="1" operator="lessThan">
      <formula>-0.1</formula>
    </cfRule>
    <cfRule type="cellIs" dxfId="646" priority="688" stopIfTrue="1" operator="greaterThan">
      <formula>0.1</formula>
    </cfRule>
  </conditionalFormatting>
  <conditionalFormatting sqref="O45:O47 O49:O51 O53:O55 O57:O59 O61:O63 O69:O71">
    <cfRule type="cellIs" dxfId="645" priority="683" stopIfTrue="1" operator="between">
      <formula>0.1</formula>
      <formula>1</formula>
    </cfRule>
    <cfRule type="cellIs" dxfId="644" priority="684" stopIfTrue="1" operator="between">
      <formula>-1</formula>
      <formula>-0.1</formula>
    </cfRule>
  </conditionalFormatting>
  <conditionalFormatting sqref="O45:O47 O49:O51 O53:O55 O57:O59 O61:O63 O69:O71">
    <cfRule type="cellIs" dxfId="643" priority="679" stopIfTrue="1" operator="lessThan">
      <formula>-0.1</formula>
    </cfRule>
    <cfRule type="cellIs" dxfId="642" priority="680" stopIfTrue="1" operator="greaterThan">
      <formula>0.1</formula>
    </cfRule>
    <cfRule type="cellIs" dxfId="641" priority="681" stopIfTrue="1" operator="lessThan">
      <formula>-0.1</formula>
    </cfRule>
    <cfRule type="cellIs" dxfId="640" priority="682" stopIfTrue="1" operator="greaterThan">
      <formula>0.1</formula>
    </cfRule>
  </conditionalFormatting>
  <conditionalFormatting sqref="J39 J45:J47 J49:J51 J53:J55 J57:J59 J61:J63 J69:J71 J14:J15 J41:J43">
    <cfRule type="cellIs" dxfId="639" priority="678" stopIfTrue="1" operator="lessThan">
      <formula>-0.1</formula>
    </cfRule>
  </conditionalFormatting>
  <conditionalFormatting sqref="J39 J45:J47 J49:J51 J53:J55 J57:J59 J61:J63 J69:J71 J14:J15 J41:J43">
    <cfRule type="cellIs" dxfId="638" priority="677" stopIfTrue="1" operator="greaterThan">
      <formula xml:space="preserve"> 0.1</formula>
    </cfRule>
  </conditionalFormatting>
  <conditionalFormatting sqref="J39 J45:J47 J49:J51 J53:J55 J57:J59 J61:J63 J69:J70 J14:J15 J41:J43">
    <cfRule type="cellIs" dxfId="637" priority="676" stopIfTrue="1" operator="lessThan">
      <formula>-0.1</formula>
    </cfRule>
  </conditionalFormatting>
  <conditionalFormatting sqref="J39 J45:J47 J49:J51 J53:J55 J57:J59 J61:J63 J69:J70 J14:J15 J41:J43">
    <cfRule type="cellIs" dxfId="636" priority="675" stopIfTrue="1" operator="greaterThan">
      <formula xml:space="preserve"> 0.1</formula>
    </cfRule>
  </conditionalFormatting>
  <conditionalFormatting sqref="J45:J47 J49:J51 J53:J55 J57:J59 J61:J63 J69:J71">
    <cfRule type="cellIs" dxfId="635" priority="674" stopIfTrue="1" operator="lessThan">
      <formula>-0.1</formula>
    </cfRule>
  </conditionalFormatting>
  <conditionalFormatting sqref="J45:J47 J49:J51 J53:J55 J57:J59 J61:J63 J69:J71">
    <cfRule type="cellIs" dxfId="634" priority="673" stopIfTrue="1" operator="greaterThan">
      <formula xml:space="preserve"> 0.1</formula>
    </cfRule>
  </conditionalFormatting>
  <conditionalFormatting sqref="J45:J47 J49:J51 J53:J55 J57:J59 J61:J63 J69:J71">
    <cfRule type="cellIs" dxfId="633" priority="672" stopIfTrue="1" operator="lessThan">
      <formula>-0.1</formula>
    </cfRule>
  </conditionalFormatting>
  <conditionalFormatting sqref="J45:J47 J49:J51 J53:J55 J57:J59 J61:J63 J69:J71">
    <cfRule type="cellIs" dxfId="632" priority="671" stopIfTrue="1" operator="greaterThan">
      <formula xml:space="preserve"> 0.1</formula>
    </cfRule>
  </conditionalFormatting>
  <conditionalFormatting sqref="J45:J47 J49:J51 J53:J55 J57:J59 J61:J63 J69:J71">
    <cfRule type="cellIs" dxfId="631" priority="670" stopIfTrue="1" operator="lessThan">
      <formula>-0.1</formula>
    </cfRule>
  </conditionalFormatting>
  <conditionalFormatting sqref="J45:J47 J49:J51 J53:J55 J57:J59 J61:J63 J69:J71">
    <cfRule type="cellIs" dxfId="630" priority="669" stopIfTrue="1" operator="greaterThan">
      <formula xml:space="preserve"> 0.1</formula>
    </cfRule>
  </conditionalFormatting>
  <conditionalFormatting sqref="J20 Q20 L20:O20">
    <cfRule type="cellIs" dxfId="629" priority="667" stopIfTrue="1" operator="lessThan">
      <formula>-0.2</formula>
    </cfRule>
    <cfRule type="cellIs" dxfId="628" priority="668" stopIfTrue="1" operator="greaterThan">
      <formula>0.2</formula>
    </cfRule>
  </conditionalFormatting>
  <conditionalFormatting sqref="U36">
    <cfRule type="cellIs" dxfId="627" priority="665" stopIfTrue="1" operator="between">
      <formula>0.2</formula>
      <formula>1</formula>
    </cfRule>
    <cfRule type="cellIs" dxfId="626" priority="666" stopIfTrue="1" operator="between">
      <formula>-1</formula>
      <formula>-0.2</formula>
    </cfRule>
  </conditionalFormatting>
  <conditionalFormatting sqref="S36">
    <cfRule type="cellIs" dxfId="625" priority="663" stopIfTrue="1" operator="between">
      <formula>0.2</formula>
      <formula>1</formula>
    </cfRule>
    <cfRule type="cellIs" dxfId="624" priority="664" stopIfTrue="1" operator="between">
      <formula>-1</formula>
      <formula>-0.2</formula>
    </cfRule>
  </conditionalFormatting>
  <conditionalFormatting sqref="S36">
    <cfRule type="cellIs" dxfId="623" priority="661" stopIfTrue="1" operator="between">
      <formula>0.2</formula>
      <formula>1</formula>
    </cfRule>
    <cfRule type="cellIs" dxfId="622" priority="662" stopIfTrue="1" operator="between">
      <formula>-1</formula>
      <formula>-0.2</formula>
    </cfRule>
  </conditionalFormatting>
  <conditionalFormatting sqref="F36">
    <cfRule type="cellIs" dxfId="621" priority="659" stopIfTrue="1" operator="lessThan">
      <formula>-0.2</formula>
    </cfRule>
    <cfRule type="cellIs" dxfId="620" priority="660" stopIfTrue="1" operator="greaterThan">
      <formula>0.2</formula>
    </cfRule>
  </conditionalFormatting>
  <conditionalFormatting sqref="F36">
    <cfRule type="cellIs" dxfId="619" priority="657" stopIfTrue="1" operator="between">
      <formula>0.2</formula>
      <formula>1</formula>
    </cfRule>
    <cfRule type="cellIs" dxfId="618" priority="658" stopIfTrue="1" operator="between">
      <formula>-0.2</formula>
      <formula>-1</formula>
    </cfRule>
  </conditionalFormatting>
  <conditionalFormatting sqref="F36">
    <cfRule type="cellIs" dxfId="617" priority="655" stopIfTrue="1" operator="lessThan">
      <formula>-0.2</formula>
    </cfRule>
    <cfRule type="cellIs" dxfId="616" priority="656" stopIfTrue="1" operator="greaterThan">
      <formula>0.2</formula>
    </cfRule>
  </conditionalFormatting>
  <conditionalFormatting sqref="E36:F36">
    <cfRule type="cellIs" dxfId="615" priority="654" stopIfTrue="1" operator="lessThan">
      <formula>-0.1</formula>
    </cfRule>
  </conditionalFormatting>
  <conditionalFormatting sqref="E36:F36">
    <cfRule type="cellIs" dxfId="614" priority="653" stopIfTrue="1" operator="greaterThan">
      <formula xml:space="preserve"> 0.1</formula>
    </cfRule>
  </conditionalFormatting>
  <conditionalFormatting sqref="O36">
    <cfRule type="cellIs" dxfId="613" priority="650" stopIfTrue="1" operator="lessThan">
      <formula>0</formula>
    </cfRule>
  </conditionalFormatting>
  <conditionalFormatting sqref="O36">
    <cfRule type="cellIs" dxfId="612" priority="651" stopIfTrue="1" operator="between">
      <formula>0.1</formula>
      <formula>1</formula>
    </cfRule>
    <cfRule type="cellIs" dxfId="611" priority="652" stopIfTrue="1" operator="between">
      <formula>-1</formula>
      <formula>-0.1</formula>
    </cfRule>
  </conditionalFormatting>
  <conditionalFormatting sqref="O36">
    <cfRule type="cellIs" dxfId="610" priority="646" stopIfTrue="1" operator="lessThan">
      <formula>-0.1</formula>
    </cfRule>
    <cfRule type="cellIs" dxfId="609" priority="647" stopIfTrue="1" operator="greaterThan">
      <formula>0.1</formula>
    </cfRule>
    <cfRule type="cellIs" dxfId="608" priority="648" stopIfTrue="1" operator="lessThan">
      <formula>-0.1</formula>
    </cfRule>
    <cfRule type="cellIs" dxfId="607" priority="649" stopIfTrue="1" operator="greaterThan">
      <formula>0.1</formula>
    </cfRule>
  </conditionalFormatting>
  <conditionalFormatting sqref="O36">
    <cfRule type="cellIs" dxfId="606" priority="644" stopIfTrue="1" operator="between">
      <formula>0.1</formula>
      <formula>1</formula>
    </cfRule>
    <cfRule type="cellIs" dxfId="605" priority="645" stopIfTrue="1" operator="between">
      <formula>-1</formula>
      <formula>-0.1</formula>
    </cfRule>
  </conditionalFormatting>
  <conditionalFormatting sqref="O36">
    <cfRule type="cellIs" dxfId="604" priority="640" stopIfTrue="1" operator="lessThan">
      <formula>-0.1</formula>
    </cfRule>
    <cfRule type="cellIs" dxfId="603" priority="641" stopIfTrue="1" operator="greaterThan">
      <formula>0.1</formula>
    </cfRule>
    <cfRule type="cellIs" dxfId="602" priority="642" stopIfTrue="1" operator="lessThan">
      <formula>-0.1</formula>
    </cfRule>
    <cfRule type="cellIs" dxfId="601" priority="643" stopIfTrue="1" operator="greaterThan">
      <formula>0.1</formula>
    </cfRule>
  </conditionalFormatting>
  <conditionalFormatting sqref="J36">
    <cfRule type="cellIs" dxfId="600" priority="639" stopIfTrue="1" operator="lessThan">
      <formula>-0.1</formula>
    </cfRule>
  </conditionalFormatting>
  <conditionalFormatting sqref="J36">
    <cfRule type="cellIs" dxfId="599" priority="638" stopIfTrue="1" operator="greaterThan">
      <formula xml:space="preserve"> 0.1</formula>
    </cfRule>
  </conditionalFormatting>
  <conditionalFormatting sqref="O21">
    <cfRule type="cellIs" dxfId="598" priority="637" stopIfTrue="1" operator="lessThan">
      <formula>-0.1</formula>
    </cfRule>
  </conditionalFormatting>
  <conditionalFormatting sqref="O21">
    <cfRule type="cellIs" dxfId="597" priority="636" stopIfTrue="1" operator="greaterThan">
      <formula xml:space="preserve"> 0.1</formula>
    </cfRule>
  </conditionalFormatting>
  <conditionalFormatting sqref="O21">
    <cfRule type="cellIs" dxfId="596" priority="635" stopIfTrue="1" operator="lessThan">
      <formula>-0.1</formula>
    </cfRule>
  </conditionalFormatting>
  <conditionalFormatting sqref="O21">
    <cfRule type="cellIs" dxfId="595" priority="634" stopIfTrue="1" operator="greaterThan">
      <formula xml:space="preserve"> 0.1</formula>
    </cfRule>
  </conditionalFormatting>
  <conditionalFormatting sqref="F21">
    <cfRule type="cellIs" dxfId="594" priority="633" stopIfTrue="1" operator="lessThan">
      <formula>-0.1</formula>
    </cfRule>
  </conditionalFormatting>
  <conditionalFormatting sqref="F21">
    <cfRule type="cellIs" dxfId="593" priority="632" stopIfTrue="1" operator="greaterThan">
      <formula xml:space="preserve"> 0.1</formula>
    </cfRule>
  </conditionalFormatting>
  <conditionalFormatting sqref="F21">
    <cfRule type="cellIs" dxfId="592" priority="631" stopIfTrue="1" operator="lessThan">
      <formula>-0.1</formula>
    </cfRule>
  </conditionalFormatting>
  <conditionalFormatting sqref="F21">
    <cfRule type="cellIs" dxfId="591" priority="630" stopIfTrue="1" operator="greaterThan">
      <formula xml:space="preserve"> 0.1</formula>
    </cfRule>
  </conditionalFormatting>
  <conditionalFormatting sqref="U76">
    <cfRule type="cellIs" dxfId="590" priority="628" stopIfTrue="1" operator="between">
      <formula>0.2</formula>
      <formula>1</formula>
    </cfRule>
    <cfRule type="cellIs" dxfId="589" priority="629" stopIfTrue="1" operator="between">
      <formula>-1</formula>
      <formula>-0.2</formula>
    </cfRule>
  </conditionalFormatting>
  <conditionalFormatting sqref="S76">
    <cfRule type="cellIs" dxfId="588" priority="626" stopIfTrue="1" operator="between">
      <formula>0.2</formula>
      <formula>1</formula>
    </cfRule>
    <cfRule type="cellIs" dxfId="587" priority="627" stopIfTrue="1" operator="between">
      <formula>-1</formula>
      <formula>-0.2</formula>
    </cfRule>
  </conditionalFormatting>
  <conditionalFormatting sqref="S76">
    <cfRule type="cellIs" dxfId="586" priority="624" stopIfTrue="1" operator="between">
      <formula>0.2</formula>
      <formula>1</formula>
    </cfRule>
    <cfRule type="cellIs" dxfId="585" priority="625" stopIfTrue="1" operator="between">
      <formula>-1</formula>
      <formula>-0.2</formula>
    </cfRule>
  </conditionalFormatting>
  <conditionalFormatting sqref="F76">
    <cfRule type="cellIs" dxfId="584" priority="622" stopIfTrue="1" operator="lessThan">
      <formula>-0.2</formula>
    </cfRule>
    <cfRule type="cellIs" dxfId="583" priority="623" stopIfTrue="1" operator="greaterThan">
      <formula>0.2</formula>
    </cfRule>
  </conditionalFormatting>
  <conditionalFormatting sqref="F76">
    <cfRule type="cellIs" dxfId="582" priority="620" stopIfTrue="1" operator="between">
      <formula>0.2</formula>
      <formula>1</formula>
    </cfRule>
    <cfRule type="cellIs" dxfId="581" priority="621" stopIfTrue="1" operator="between">
      <formula>-0.2</formula>
      <formula>-1</formula>
    </cfRule>
  </conditionalFormatting>
  <conditionalFormatting sqref="F76">
    <cfRule type="cellIs" dxfId="580" priority="618" stopIfTrue="1" operator="lessThan">
      <formula>-0.2</formula>
    </cfRule>
    <cfRule type="cellIs" dxfId="579" priority="619" stopIfTrue="1" operator="greaterThan">
      <formula>0.2</formula>
    </cfRule>
  </conditionalFormatting>
  <conditionalFormatting sqref="E76:F76">
    <cfRule type="cellIs" dxfId="578" priority="617" stopIfTrue="1" operator="lessThan">
      <formula>-0.1</formula>
    </cfRule>
  </conditionalFormatting>
  <conditionalFormatting sqref="E76:F76">
    <cfRule type="cellIs" dxfId="577" priority="616" stopIfTrue="1" operator="greaterThan">
      <formula xml:space="preserve"> 0.1</formula>
    </cfRule>
  </conditionalFormatting>
  <conditionalFormatting sqref="O76">
    <cfRule type="cellIs" dxfId="576" priority="613" stopIfTrue="1" operator="lessThan">
      <formula>0</formula>
    </cfRule>
  </conditionalFormatting>
  <conditionalFormatting sqref="O76">
    <cfRule type="cellIs" dxfId="575" priority="614" stopIfTrue="1" operator="between">
      <formula>0.1</formula>
      <formula>1</formula>
    </cfRule>
    <cfRule type="cellIs" dxfId="574" priority="615" stopIfTrue="1" operator="between">
      <formula>-1</formula>
      <formula>-0.1</formula>
    </cfRule>
  </conditionalFormatting>
  <conditionalFormatting sqref="O76">
    <cfRule type="cellIs" dxfId="573" priority="609" stopIfTrue="1" operator="lessThan">
      <formula>-0.1</formula>
    </cfRule>
    <cfRule type="cellIs" dxfId="572" priority="610" stopIfTrue="1" operator="greaterThan">
      <formula>0.1</formula>
    </cfRule>
    <cfRule type="cellIs" dxfId="571" priority="611" stopIfTrue="1" operator="lessThan">
      <formula>-0.1</formula>
    </cfRule>
    <cfRule type="cellIs" dxfId="570" priority="612" stopIfTrue="1" operator="greaterThan">
      <formula>0.1</formula>
    </cfRule>
  </conditionalFormatting>
  <conditionalFormatting sqref="O76">
    <cfRule type="cellIs" dxfId="569" priority="607" stopIfTrue="1" operator="between">
      <formula>0.1</formula>
      <formula>1</formula>
    </cfRule>
    <cfRule type="cellIs" dxfId="568" priority="608" stopIfTrue="1" operator="between">
      <formula>-1</formula>
      <formula>-0.1</formula>
    </cfRule>
  </conditionalFormatting>
  <conditionalFormatting sqref="O76">
    <cfRule type="cellIs" dxfId="567" priority="603" stopIfTrue="1" operator="lessThan">
      <formula>-0.1</formula>
    </cfRule>
    <cfRule type="cellIs" dxfId="566" priority="604" stopIfTrue="1" operator="greaterThan">
      <formula>0.1</formula>
    </cfRule>
    <cfRule type="cellIs" dxfId="565" priority="605" stopIfTrue="1" operator="lessThan">
      <formula>-0.1</formula>
    </cfRule>
    <cfRule type="cellIs" dxfId="564" priority="606" stopIfTrue="1" operator="greaterThan">
      <formula>0.1</formula>
    </cfRule>
  </conditionalFormatting>
  <conditionalFormatting sqref="J76">
    <cfRule type="cellIs" dxfId="563" priority="602" stopIfTrue="1" operator="lessThan">
      <formula>-0.1</formula>
    </cfRule>
  </conditionalFormatting>
  <conditionalFormatting sqref="J76">
    <cfRule type="cellIs" dxfId="562" priority="601" stopIfTrue="1" operator="greaterThan">
      <formula xml:space="preserve"> 0.1</formula>
    </cfRule>
  </conditionalFormatting>
  <conditionalFormatting sqref="E2:F2">
    <cfRule type="cellIs" dxfId="561" priority="599" stopIfTrue="1" operator="lessThan">
      <formula>-0.2</formula>
    </cfRule>
    <cfRule type="cellIs" dxfId="560" priority="600" stopIfTrue="1" operator="greaterThan">
      <formula>0.2</formula>
    </cfRule>
  </conditionalFormatting>
  <conditionalFormatting sqref="J2 Q2 L2:O2">
    <cfRule type="cellIs" dxfId="559" priority="597" stopIfTrue="1" operator="lessThan">
      <formula>-0.2</formula>
    </cfRule>
    <cfRule type="cellIs" dxfId="558" priority="598" stopIfTrue="1" operator="greaterThan">
      <formula>0.2</formula>
    </cfRule>
  </conditionalFormatting>
  <conditionalFormatting sqref="U18">
    <cfRule type="cellIs" dxfId="557" priority="595" stopIfTrue="1" operator="between">
      <formula>0.2</formula>
      <formula>1</formula>
    </cfRule>
    <cfRule type="cellIs" dxfId="556" priority="596" stopIfTrue="1" operator="between">
      <formula>-1</formula>
      <formula>-0.2</formula>
    </cfRule>
  </conditionalFormatting>
  <conditionalFormatting sqref="S18">
    <cfRule type="cellIs" dxfId="555" priority="593" stopIfTrue="1" operator="between">
      <formula>0.2</formula>
      <formula>1</formula>
    </cfRule>
    <cfRule type="cellIs" dxfId="554" priority="594" stopIfTrue="1" operator="between">
      <formula>-1</formula>
      <formula>-0.2</formula>
    </cfRule>
  </conditionalFormatting>
  <conditionalFormatting sqref="S18">
    <cfRule type="cellIs" dxfId="553" priority="591" stopIfTrue="1" operator="between">
      <formula>0.2</formula>
      <formula>1</formula>
    </cfRule>
    <cfRule type="cellIs" dxfId="552" priority="592" stopIfTrue="1" operator="between">
      <formula>-1</formula>
      <formula>-0.2</formula>
    </cfRule>
  </conditionalFormatting>
  <conditionalFormatting sqref="F18">
    <cfRule type="cellIs" dxfId="551" priority="589" stopIfTrue="1" operator="lessThan">
      <formula>-0.2</formula>
    </cfRule>
    <cfRule type="cellIs" dxfId="550" priority="590" stopIfTrue="1" operator="greaterThan">
      <formula>0.2</formula>
    </cfRule>
  </conditionalFormatting>
  <conditionalFormatting sqref="F18">
    <cfRule type="cellIs" dxfId="549" priority="587" stopIfTrue="1" operator="between">
      <formula>0.2</formula>
      <formula>1</formula>
    </cfRule>
    <cfRule type="cellIs" dxfId="548" priority="588" stopIfTrue="1" operator="between">
      <formula>-0.2</formula>
      <formula>-1</formula>
    </cfRule>
  </conditionalFormatting>
  <conditionalFormatting sqref="F18">
    <cfRule type="cellIs" dxfId="547" priority="585" stopIfTrue="1" operator="lessThan">
      <formula>-0.2</formula>
    </cfRule>
    <cfRule type="cellIs" dxfId="546" priority="586" stopIfTrue="1" operator="greaterThan">
      <formula>0.2</formula>
    </cfRule>
  </conditionalFormatting>
  <conditionalFormatting sqref="E18:F18">
    <cfRule type="cellIs" dxfId="545" priority="584" stopIfTrue="1" operator="lessThan">
      <formula>-0.1</formula>
    </cfRule>
  </conditionalFormatting>
  <conditionalFormatting sqref="E18:F18">
    <cfRule type="cellIs" dxfId="544" priority="583" stopIfTrue="1" operator="greaterThan">
      <formula xml:space="preserve"> 0.1</formula>
    </cfRule>
  </conditionalFormatting>
  <conditionalFormatting sqref="O18">
    <cfRule type="cellIs" dxfId="543" priority="580" stopIfTrue="1" operator="lessThan">
      <formula>0</formula>
    </cfRule>
  </conditionalFormatting>
  <conditionalFormatting sqref="O18">
    <cfRule type="cellIs" dxfId="542" priority="581" stopIfTrue="1" operator="between">
      <formula>0.1</formula>
      <formula>1</formula>
    </cfRule>
    <cfRule type="cellIs" dxfId="541" priority="582" stopIfTrue="1" operator="between">
      <formula>-1</formula>
      <formula>-0.1</formula>
    </cfRule>
  </conditionalFormatting>
  <conditionalFormatting sqref="O18">
    <cfRule type="cellIs" dxfId="540" priority="576" stopIfTrue="1" operator="lessThan">
      <formula>-0.1</formula>
    </cfRule>
    <cfRule type="cellIs" dxfId="539" priority="577" stopIfTrue="1" operator="greaterThan">
      <formula>0.1</formula>
    </cfRule>
    <cfRule type="cellIs" dxfId="538" priority="578" stopIfTrue="1" operator="lessThan">
      <formula>-0.1</formula>
    </cfRule>
    <cfRule type="cellIs" dxfId="537" priority="579" stopIfTrue="1" operator="greaterThan">
      <formula>0.1</formula>
    </cfRule>
  </conditionalFormatting>
  <conditionalFormatting sqref="O18">
    <cfRule type="cellIs" dxfId="536" priority="574" stopIfTrue="1" operator="between">
      <formula>0.1</formula>
      <formula>1</formula>
    </cfRule>
    <cfRule type="cellIs" dxfId="535" priority="575" stopIfTrue="1" operator="between">
      <formula>-1</formula>
      <formula>-0.1</formula>
    </cfRule>
  </conditionalFormatting>
  <conditionalFormatting sqref="O18">
    <cfRule type="cellIs" dxfId="534" priority="570" stopIfTrue="1" operator="lessThan">
      <formula>-0.1</formula>
    </cfRule>
    <cfRule type="cellIs" dxfId="533" priority="571" stopIfTrue="1" operator="greaterThan">
      <formula>0.1</formula>
    </cfRule>
    <cfRule type="cellIs" dxfId="532" priority="572" stopIfTrue="1" operator="lessThan">
      <formula>-0.1</formula>
    </cfRule>
    <cfRule type="cellIs" dxfId="531" priority="573" stopIfTrue="1" operator="greaterThan">
      <formula>0.1</formula>
    </cfRule>
  </conditionalFormatting>
  <conditionalFormatting sqref="J18">
    <cfRule type="cellIs" dxfId="530" priority="569" stopIfTrue="1" operator="lessThan">
      <formula>-0.1</formula>
    </cfRule>
  </conditionalFormatting>
  <conditionalFormatting sqref="J18">
    <cfRule type="cellIs" dxfId="529" priority="568" stopIfTrue="1" operator="greaterThan">
      <formula xml:space="preserve"> 0.1</formula>
    </cfRule>
  </conditionalFormatting>
  <conditionalFormatting sqref="U72">
    <cfRule type="cellIs" dxfId="528" priority="566" stopIfTrue="1" operator="between">
      <formula>0.2</formula>
      <formula>1</formula>
    </cfRule>
    <cfRule type="cellIs" dxfId="527" priority="567" stopIfTrue="1" operator="between">
      <formula>-1</formula>
      <formula>-0.2</formula>
    </cfRule>
  </conditionalFormatting>
  <conditionalFormatting sqref="S72">
    <cfRule type="cellIs" dxfId="526" priority="564" stopIfTrue="1" operator="between">
      <formula>0.2</formula>
      <formula>1</formula>
    </cfRule>
    <cfRule type="cellIs" dxfId="525" priority="565" stopIfTrue="1" operator="between">
      <formula>-1</formula>
      <formula>-0.2</formula>
    </cfRule>
  </conditionalFormatting>
  <conditionalFormatting sqref="S72">
    <cfRule type="cellIs" dxfId="524" priority="562" stopIfTrue="1" operator="between">
      <formula>0.2</formula>
      <formula>1</formula>
    </cfRule>
    <cfRule type="cellIs" dxfId="523" priority="563" stopIfTrue="1" operator="between">
      <formula>-1</formula>
      <formula>-0.2</formula>
    </cfRule>
  </conditionalFormatting>
  <conditionalFormatting sqref="F72">
    <cfRule type="cellIs" dxfId="522" priority="560" stopIfTrue="1" operator="lessThan">
      <formula>-0.2</formula>
    </cfRule>
    <cfRule type="cellIs" dxfId="521" priority="561" stopIfTrue="1" operator="greaterThan">
      <formula>0.2</formula>
    </cfRule>
  </conditionalFormatting>
  <conditionalFormatting sqref="F72">
    <cfRule type="cellIs" dxfId="520" priority="558" stopIfTrue="1" operator="between">
      <formula>0.2</formula>
      <formula>1</formula>
    </cfRule>
    <cfRule type="cellIs" dxfId="519" priority="559" stopIfTrue="1" operator="between">
      <formula>-0.2</formula>
      <formula>-1</formula>
    </cfRule>
  </conditionalFormatting>
  <conditionalFormatting sqref="F72">
    <cfRule type="cellIs" dxfId="518" priority="556" stopIfTrue="1" operator="lessThan">
      <formula>-0.2</formula>
    </cfRule>
    <cfRule type="cellIs" dxfId="517" priority="557" stopIfTrue="1" operator="greaterThan">
      <formula>0.2</formula>
    </cfRule>
  </conditionalFormatting>
  <conditionalFormatting sqref="E72:F72">
    <cfRule type="cellIs" dxfId="516" priority="555" stopIfTrue="1" operator="lessThan">
      <formula>-0.1</formula>
    </cfRule>
  </conditionalFormatting>
  <conditionalFormatting sqref="E72:F72">
    <cfRule type="cellIs" dxfId="515" priority="554" stopIfTrue="1" operator="greaterThan">
      <formula xml:space="preserve"> 0.1</formula>
    </cfRule>
  </conditionalFormatting>
  <conditionalFormatting sqref="O72">
    <cfRule type="cellIs" dxfId="514" priority="551" stopIfTrue="1" operator="lessThan">
      <formula>0</formula>
    </cfRule>
  </conditionalFormatting>
  <conditionalFormatting sqref="O72">
    <cfRule type="cellIs" dxfId="513" priority="552" stopIfTrue="1" operator="between">
      <formula>0.1</formula>
      <formula>1</formula>
    </cfRule>
    <cfRule type="cellIs" dxfId="512" priority="553" stopIfTrue="1" operator="between">
      <formula>-1</formula>
      <formula>-0.1</formula>
    </cfRule>
  </conditionalFormatting>
  <conditionalFormatting sqref="O72">
    <cfRule type="cellIs" dxfId="511" priority="547" stopIfTrue="1" operator="lessThan">
      <formula>-0.1</formula>
    </cfRule>
    <cfRule type="cellIs" dxfId="510" priority="548" stopIfTrue="1" operator="greaterThan">
      <formula>0.1</formula>
    </cfRule>
    <cfRule type="cellIs" dxfId="509" priority="549" stopIfTrue="1" operator="lessThan">
      <formula>-0.1</formula>
    </cfRule>
    <cfRule type="cellIs" dxfId="508" priority="550" stopIfTrue="1" operator="greaterThan">
      <formula>0.1</formula>
    </cfRule>
  </conditionalFormatting>
  <conditionalFormatting sqref="O72">
    <cfRule type="cellIs" dxfId="507" priority="545" stopIfTrue="1" operator="between">
      <formula>0.1</formula>
      <formula>1</formula>
    </cfRule>
    <cfRule type="cellIs" dxfId="506" priority="546" stopIfTrue="1" operator="between">
      <formula>-1</formula>
      <formula>-0.1</formula>
    </cfRule>
  </conditionalFormatting>
  <conditionalFormatting sqref="O72">
    <cfRule type="cellIs" dxfId="505" priority="541" stopIfTrue="1" operator="lessThan">
      <formula>-0.1</formula>
    </cfRule>
    <cfRule type="cellIs" dxfId="504" priority="542" stopIfTrue="1" operator="greaterThan">
      <formula>0.1</formula>
    </cfRule>
    <cfRule type="cellIs" dxfId="503" priority="543" stopIfTrue="1" operator="lessThan">
      <formula>-0.1</formula>
    </cfRule>
    <cfRule type="cellIs" dxfId="502" priority="544" stopIfTrue="1" operator="greaterThan">
      <formula>0.1</formula>
    </cfRule>
  </conditionalFormatting>
  <conditionalFormatting sqref="J72">
    <cfRule type="cellIs" dxfId="501" priority="540" stopIfTrue="1" operator="lessThan">
      <formula>-0.1</formula>
    </cfRule>
  </conditionalFormatting>
  <conditionalFormatting sqref="J72">
    <cfRule type="cellIs" dxfId="500" priority="539" stopIfTrue="1" operator="greaterThan">
      <formula xml:space="preserve"> 0.1</formula>
    </cfRule>
  </conditionalFormatting>
  <conditionalFormatting sqref="U74">
    <cfRule type="cellIs" dxfId="499" priority="537" stopIfTrue="1" operator="between">
      <formula>0.2</formula>
      <formula>1</formula>
    </cfRule>
    <cfRule type="cellIs" dxfId="498" priority="538" stopIfTrue="1" operator="between">
      <formula>-1</formula>
      <formula>-0.2</formula>
    </cfRule>
  </conditionalFormatting>
  <conditionalFormatting sqref="S74">
    <cfRule type="cellIs" dxfId="497" priority="535" stopIfTrue="1" operator="between">
      <formula>0.2</formula>
      <formula>1</formula>
    </cfRule>
    <cfRule type="cellIs" dxfId="496" priority="536" stopIfTrue="1" operator="between">
      <formula>-1</formula>
      <formula>-0.2</formula>
    </cfRule>
  </conditionalFormatting>
  <conditionalFormatting sqref="S74">
    <cfRule type="cellIs" dxfId="495" priority="533" stopIfTrue="1" operator="between">
      <formula>0.2</formula>
      <formula>1</formula>
    </cfRule>
    <cfRule type="cellIs" dxfId="494" priority="534" stopIfTrue="1" operator="between">
      <formula>-1</formula>
      <formula>-0.2</formula>
    </cfRule>
  </conditionalFormatting>
  <conditionalFormatting sqref="F74">
    <cfRule type="cellIs" dxfId="493" priority="531" stopIfTrue="1" operator="lessThan">
      <formula>-0.2</formula>
    </cfRule>
    <cfRule type="cellIs" dxfId="492" priority="532" stopIfTrue="1" operator="greaterThan">
      <formula>0.2</formula>
    </cfRule>
  </conditionalFormatting>
  <conditionalFormatting sqref="F74">
    <cfRule type="cellIs" dxfId="491" priority="529" stopIfTrue="1" operator="between">
      <formula>0.2</formula>
      <formula>1</formula>
    </cfRule>
    <cfRule type="cellIs" dxfId="490" priority="530" stopIfTrue="1" operator="between">
      <formula>-0.2</formula>
      <formula>-1</formula>
    </cfRule>
  </conditionalFormatting>
  <conditionalFormatting sqref="F74">
    <cfRule type="cellIs" dxfId="489" priority="527" stopIfTrue="1" operator="lessThan">
      <formula>-0.2</formula>
    </cfRule>
    <cfRule type="cellIs" dxfId="488" priority="528" stopIfTrue="1" operator="greaterThan">
      <formula>0.2</formula>
    </cfRule>
  </conditionalFormatting>
  <conditionalFormatting sqref="E74:F74">
    <cfRule type="cellIs" dxfId="487" priority="526" stopIfTrue="1" operator="lessThan">
      <formula>-0.1</formula>
    </cfRule>
  </conditionalFormatting>
  <conditionalFormatting sqref="E74:F74">
    <cfRule type="cellIs" dxfId="486" priority="525" stopIfTrue="1" operator="greaterThan">
      <formula xml:space="preserve"> 0.1</formula>
    </cfRule>
  </conditionalFormatting>
  <conditionalFormatting sqref="O74">
    <cfRule type="cellIs" dxfId="485" priority="522" stopIfTrue="1" operator="lessThan">
      <formula>0</formula>
    </cfRule>
  </conditionalFormatting>
  <conditionalFormatting sqref="O74">
    <cfRule type="cellIs" dxfId="484" priority="523" stopIfTrue="1" operator="between">
      <formula>0.1</formula>
      <formula>1</formula>
    </cfRule>
    <cfRule type="cellIs" dxfId="483" priority="524" stopIfTrue="1" operator="between">
      <formula>-1</formula>
      <formula>-0.1</formula>
    </cfRule>
  </conditionalFormatting>
  <conditionalFormatting sqref="O74">
    <cfRule type="cellIs" dxfId="482" priority="518" stopIfTrue="1" operator="lessThan">
      <formula>-0.1</formula>
    </cfRule>
    <cfRule type="cellIs" dxfId="481" priority="519" stopIfTrue="1" operator="greaterThan">
      <formula>0.1</formula>
    </cfRule>
    <cfRule type="cellIs" dxfId="480" priority="520" stopIfTrue="1" operator="lessThan">
      <formula>-0.1</formula>
    </cfRule>
    <cfRule type="cellIs" dxfId="479" priority="521" stopIfTrue="1" operator="greaterThan">
      <formula>0.1</formula>
    </cfRule>
  </conditionalFormatting>
  <conditionalFormatting sqref="O74">
    <cfRule type="cellIs" dxfId="478" priority="516" stopIfTrue="1" operator="between">
      <formula>0.1</formula>
      <formula>1</formula>
    </cfRule>
    <cfRule type="cellIs" dxfId="477" priority="517" stopIfTrue="1" operator="between">
      <formula>-1</formula>
      <formula>-0.1</formula>
    </cfRule>
  </conditionalFormatting>
  <conditionalFormatting sqref="O74">
    <cfRule type="cellIs" dxfId="476" priority="512" stopIfTrue="1" operator="lessThan">
      <formula>-0.1</formula>
    </cfRule>
    <cfRule type="cellIs" dxfId="475" priority="513" stopIfTrue="1" operator="greaterThan">
      <formula>0.1</formula>
    </cfRule>
    <cfRule type="cellIs" dxfId="474" priority="514" stopIfTrue="1" operator="lessThan">
      <formula>-0.1</formula>
    </cfRule>
    <cfRule type="cellIs" dxfId="473" priority="515" stopIfTrue="1" operator="greaterThan">
      <formula>0.1</formula>
    </cfRule>
  </conditionalFormatting>
  <conditionalFormatting sqref="J74">
    <cfRule type="cellIs" dxfId="472" priority="511" stopIfTrue="1" operator="lessThan">
      <formula>-0.1</formula>
    </cfRule>
  </conditionalFormatting>
  <conditionalFormatting sqref="J74">
    <cfRule type="cellIs" dxfId="471" priority="510" stopIfTrue="1" operator="greaterThan">
      <formula xml:space="preserve"> 0.1</formula>
    </cfRule>
  </conditionalFormatting>
  <conditionalFormatting sqref="E38:F38">
    <cfRule type="cellIs" dxfId="470" priority="509" stopIfTrue="1" operator="lessThan">
      <formula>-0.1</formula>
    </cfRule>
  </conditionalFormatting>
  <conditionalFormatting sqref="E38:F38">
    <cfRule type="cellIs" dxfId="469" priority="508" stopIfTrue="1" operator="greaterThan">
      <formula xml:space="preserve"> 0.1</formula>
    </cfRule>
  </conditionalFormatting>
  <conditionalFormatting sqref="E38:F38">
    <cfRule type="cellIs" dxfId="468" priority="507" stopIfTrue="1" operator="lessThan">
      <formula>-0.1</formula>
    </cfRule>
  </conditionalFormatting>
  <conditionalFormatting sqref="E38:F38">
    <cfRule type="cellIs" dxfId="467" priority="506" stopIfTrue="1" operator="greaterThan">
      <formula xml:space="preserve"> 0.1</formula>
    </cfRule>
  </conditionalFormatting>
  <conditionalFormatting sqref="J38">
    <cfRule type="cellIs" dxfId="466" priority="505" stopIfTrue="1" operator="lessThan">
      <formula>-0.1</formula>
    </cfRule>
  </conditionalFormatting>
  <conditionalFormatting sqref="J38">
    <cfRule type="cellIs" dxfId="465" priority="504" stopIfTrue="1" operator="greaterThan">
      <formula xml:space="preserve"> 0.1</formula>
    </cfRule>
  </conditionalFormatting>
  <conditionalFormatting sqref="J38">
    <cfRule type="cellIs" dxfId="464" priority="503" stopIfTrue="1" operator="lessThan">
      <formula>-0.1</formula>
    </cfRule>
  </conditionalFormatting>
  <conditionalFormatting sqref="J38">
    <cfRule type="cellIs" dxfId="463" priority="502" stopIfTrue="1" operator="greaterThan">
      <formula xml:space="preserve"> 0.1</formula>
    </cfRule>
  </conditionalFormatting>
  <conditionalFormatting sqref="O38">
    <cfRule type="cellIs" dxfId="462" priority="501" stopIfTrue="1" operator="lessThan">
      <formula>-0.1</formula>
    </cfRule>
  </conditionalFormatting>
  <conditionalFormatting sqref="O38">
    <cfRule type="cellIs" dxfId="461" priority="500" stopIfTrue="1" operator="greaterThan">
      <formula xml:space="preserve"> 0.1</formula>
    </cfRule>
  </conditionalFormatting>
  <conditionalFormatting sqref="O38">
    <cfRule type="cellIs" dxfId="460" priority="499" stopIfTrue="1" operator="lessThan">
      <formula>-0.1</formula>
    </cfRule>
  </conditionalFormatting>
  <conditionalFormatting sqref="O38">
    <cfRule type="cellIs" dxfId="459" priority="498" stopIfTrue="1" operator="greaterThan">
      <formula xml:space="preserve"> 0.1</formula>
    </cfRule>
  </conditionalFormatting>
  <conditionalFormatting sqref="F38">
    <cfRule type="cellIs" dxfId="458" priority="497" stopIfTrue="1" operator="lessThan">
      <formula>-0.1</formula>
    </cfRule>
  </conditionalFormatting>
  <conditionalFormatting sqref="F38">
    <cfRule type="cellIs" dxfId="457" priority="496" stopIfTrue="1" operator="greaterThan">
      <formula xml:space="preserve"> 0.1</formula>
    </cfRule>
  </conditionalFormatting>
  <conditionalFormatting sqref="F38">
    <cfRule type="cellIs" dxfId="456" priority="495" stopIfTrue="1" operator="lessThan">
      <formula>-0.1</formula>
    </cfRule>
  </conditionalFormatting>
  <conditionalFormatting sqref="F38">
    <cfRule type="cellIs" dxfId="455" priority="494" stopIfTrue="1" operator="greaterThan">
      <formula xml:space="preserve"> 0.1</formula>
    </cfRule>
  </conditionalFormatting>
  <conditionalFormatting sqref="R20">
    <cfRule type="cellIs" dxfId="454" priority="492" stopIfTrue="1" operator="lessThan">
      <formula>-0.2</formula>
    </cfRule>
    <cfRule type="cellIs" dxfId="453" priority="493" stopIfTrue="1" operator="greaterThan">
      <formula>0.2</formula>
    </cfRule>
  </conditionalFormatting>
  <conditionalFormatting sqref="R2">
    <cfRule type="cellIs" dxfId="452" priority="490" stopIfTrue="1" operator="lessThan">
      <formula>-0.2</formula>
    </cfRule>
    <cfRule type="cellIs" dxfId="451" priority="491" stopIfTrue="1" operator="greaterThan">
      <formula>0.2</formula>
    </cfRule>
  </conditionalFormatting>
  <conditionalFormatting sqref="O90:O91">
    <cfRule type="cellIs" dxfId="450" priority="489" stopIfTrue="1" operator="lessThan">
      <formula>0</formula>
    </cfRule>
  </conditionalFormatting>
  <conditionalFormatting sqref="U29:U31">
    <cfRule type="cellIs" dxfId="449" priority="487" stopIfTrue="1" operator="between">
      <formula>0.2</formula>
      <formula>1</formula>
    </cfRule>
    <cfRule type="cellIs" dxfId="448" priority="488" stopIfTrue="1" operator="between">
      <formula>-1</formula>
      <formula>-0.2</formula>
    </cfRule>
  </conditionalFormatting>
  <conditionalFormatting sqref="S13">
    <cfRule type="cellIs" dxfId="447" priority="485" stopIfTrue="1" operator="between">
      <formula>0.2</formula>
      <formula>1</formula>
    </cfRule>
    <cfRule type="cellIs" dxfId="446" priority="486" stopIfTrue="1" operator="between">
      <formula>-1</formula>
      <formula>-0.2</formula>
    </cfRule>
  </conditionalFormatting>
  <conditionalFormatting sqref="F13">
    <cfRule type="cellIs" dxfId="445" priority="483" stopIfTrue="1" operator="lessThan">
      <formula>-0.2</formula>
    </cfRule>
    <cfRule type="cellIs" dxfId="444" priority="484" stopIfTrue="1" operator="greaterThan">
      <formula>0.2</formula>
    </cfRule>
  </conditionalFormatting>
  <conditionalFormatting sqref="F13">
    <cfRule type="cellIs" dxfId="443" priority="481" stopIfTrue="1" operator="between">
      <formula>0.2</formula>
      <formula>1</formula>
    </cfRule>
    <cfRule type="cellIs" dxfId="442" priority="482" stopIfTrue="1" operator="between">
      <formula>-0.2</formula>
      <formula>-1</formula>
    </cfRule>
  </conditionalFormatting>
  <conditionalFormatting sqref="E13:F13">
    <cfRule type="cellIs" dxfId="441" priority="480" stopIfTrue="1" operator="lessThan">
      <formula>-0.1</formula>
    </cfRule>
  </conditionalFormatting>
  <conditionalFormatting sqref="E13:F13">
    <cfRule type="cellIs" dxfId="440" priority="479" stopIfTrue="1" operator="greaterThan">
      <formula xml:space="preserve"> 0.1</formula>
    </cfRule>
  </conditionalFormatting>
  <conditionalFormatting sqref="F13">
    <cfRule type="cellIs" dxfId="439" priority="477" stopIfTrue="1" operator="lessThan">
      <formula>-0.2</formula>
    </cfRule>
    <cfRule type="cellIs" dxfId="438" priority="478" stopIfTrue="1" operator="greaterThan">
      <formula>0.2</formula>
    </cfRule>
  </conditionalFormatting>
  <conditionalFormatting sqref="E13:F13">
    <cfRule type="cellIs" dxfId="437" priority="476" stopIfTrue="1" operator="lessThan">
      <formula>-0.1</formula>
    </cfRule>
  </conditionalFormatting>
  <conditionalFormatting sqref="E13:F13">
    <cfRule type="cellIs" dxfId="436" priority="475" stopIfTrue="1" operator="greaterThan">
      <formula xml:space="preserve"> 0.1</formula>
    </cfRule>
  </conditionalFormatting>
  <conditionalFormatting sqref="O13">
    <cfRule type="cellIs" dxfId="435" priority="472" stopIfTrue="1" operator="lessThan">
      <formula>0</formula>
    </cfRule>
  </conditionalFormatting>
  <conditionalFormatting sqref="O13">
    <cfRule type="cellIs" dxfId="434" priority="473" stopIfTrue="1" operator="between">
      <formula>0.1</formula>
      <formula>1</formula>
    </cfRule>
    <cfRule type="cellIs" dxfId="433" priority="474" stopIfTrue="1" operator="between">
      <formula>-1</formula>
      <formula>-0.1</formula>
    </cfRule>
  </conditionalFormatting>
  <conditionalFormatting sqref="O13">
    <cfRule type="cellIs" dxfId="432" priority="468" stopIfTrue="1" operator="lessThan">
      <formula>-0.1</formula>
    </cfRule>
    <cfRule type="cellIs" dxfId="431" priority="469" stopIfTrue="1" operator="greaterThan">
      <formula>0.1</formula>
    </cfRule>
    <cfRule type="cellIs" dxfId="430" priority="470" stopIfTrue="1" operator="lessThan">
      <formula>-0.1</formula>
    </cfRule>
    <cfRule type="cellIs" dxfId="429" priority="471" stopIfTrue="1" operator="greaterThan">
      <formula>0.1</formula>
    </cfRule>
  </conditionalFormatting>
  <conditionalFormatting sqref="O13">
    <cfRule type="cellIs" dxfId="428" priority="466" stopIfTrue="1" operator="between">
      <formula>0.1</formula>
      <formula>1</formula>
    </cfRule>
    <cfRule type="cellIs" dxfId="427" priority="467" stopIfTrue="1" operator="between">
      <formula>-1</formula>
      <formula>-0.1</formula>
    </cfRule>
  </conditionalFormatting>
  <conditionalFormatting sqref="O13">
    <cfRule type="cellIs" dxfId="426" priority="462" stopIfTrue="1" operator="lessThan">
      <formula>-0.1</formula>
    </cfRule>
    <cfRule type="cellIs" dxfId="425" priority="463" stopIfTrue="1" operator="greaterThan">
      <formula>0.1</formula>
    </cfRule>
    <cfRule type="cellIs" dxfId="424" priority="464" stopIfTrue="1" operator="lessThan">
      <formula>-0.1</formula>
    </cfRule>
    <cfRule type="cellIs" dxfId="423" priority="465" stopIfTrue="1" operator="greaterThan">
      <formula>0.1</formula>
    </cfRule>
  </conditionalFormatting>
  <conditionalFormatting sqref="J13">
    <cfRule type="cellIs" dxfId="422" priority="461" stopIfTrue="1" operator="lessThan">
      <formula>-0.1</formula>
    </cfRule>
  </conditionalFormatting>
  <conditionalFormatting sqref="J13">
    <cfRule type="cellIs" dxfId="421" priority="460" stopIfTrue="1" operator="greaterThan">
      <formula xml:space="preserve"> 0.1</formula>
    </cfRule>
  </conditionalFormatting>
  <conditionalFormatting sqref="J13">
    <cfRule type="cellIs" dxfId="420" priority="459" stopIfTrue="1" operator="lessThan">
      <formula>-0.1</formula>
    </cfRule>
  </conditionalFormatting>
  <conditionalFormatting sqref="J13">
    <cfRule type="cellIs" dxfId="419" priority="458" stopIfTrue="1" operator="greaterThan">
      <formula xml:space="preserve"> 0.1</formula>
    </cfRule>
  </conditionalFormatting>
  <conditionalFormatting sqref="S68">
    <cfRule type="cellIs" dxfId="418" priority="166" stopIfTrue="1" operator="between">
      <formula>0.2</formula>
      <formula>1</formula>
    </cfRule>
    <cfRule type="cellIs" dxfId="417" priority="167" stopIfTrue="1" operator="between">
      <formula>-1</formula>
      <formula>-0.2</formula>
    </cfRule>
  </conditionalFormatting>
  <conditionalFormatting sqref="F68">
    <cfRule type="cellIs" dxfId="416" priority="164" stopIfTrue="1" operator="lessThan">
      <formula>-0.2</formula>
    </cfRule>
    <cfRule type="cellIs" dxfId="415" priority="165" stopIfTrue="1" operator="greaterThan">
      <formula>0.2</formula>
    </cfRule>
  </conditionalFormatting>
  <conditionalFormatting sqref="F68">
    <cfRule type="cellIs" dxfId="414" priority="162" stopIfTrue="1" operator="between">
      <formula>0.2</formula>
      <formula>1</formula>
    </cfRule>
    <cfRule type="cellIs" dxfId="413" priority="163" stopIfTrue="1" operator="between">
      <formula>-0.2</formula>
      <formula>-1</formula>
    </cfRule>
  </conditionalFormatting>
  <conditionalFormatting sqref="E68:F68">
    <cfRule type="cellIs" dxfId="412" priority="161" stopIfTrue="1" operator="lessThan">
      <formula>-0.1</formula>
    </cfRule>
  </conditionalFormatting>
  <conditionalFormatting sqref="E68:F68">
    <cfRule type="cellIs" dxfId="411" priority="160" stopIfTrue="1" operator="greaterThan">
      <formula xml:space="preserve"> 0.1</formula>
    </cfRule>
  </conditionalFormatting>
  <conditionalFormatting sqref="F68">
    <cfRule type="cellIs" dxfId="410" priority="158" stopIfTrue="1" operator="lessThan">
      <formula>-0.2</formula>
    </cfRule>
    <cfRule type="cellIs" dxfId="409" priority="159" stopIfTrue="1" operator="greaterThan">
      <formula>0.2</formula>
    </cfRule>
  </conditionalFormatting>
  <conditionalFormatting sqref="E68:F68">
    <cfRule type="cellIs" dxfId="408" priority="157" stopIfTrue="1" operator="lessThan">
      <formula>-0.1</formula>
    </cfRule>
  </conditionalFormatting>
  <conditionalFormatting sqref="E68:F68">
    <cfRule type="cellIs" dxfId="407" priority="156" stopIfTrue="1" operator="greaterThan">
      <formula xml:space="preserve"> 0.1</formula>
    </cfRule>
  </conditionalFormatting>
  <conditionalFormatting sqref="O68">
    <cfRule type="cellIs" dxfId="406" priority="153" stopIfTrue="1" operator="lessThan">
      <formula>0</formula>
    </cfRule>
  </conditionalFormatting>
  <conditionalFormatting sqref="O68">
    <cfRule type="cellIs" dxfId="405" priority="154" stopIfTrue="1" operator="between">
      <formula>0.1</formula>
      <formula>1</formula>
    </cfRule>
    <cfRule type="cellIs" dxfId="404" priority="155" stopIfTrue="1" operator="between">
      <formula>-1</formula>
      <formula>-0.1</formula>
    </cfRule>
  </conditionalFormatting>
  <conditionalFormatting sqref="O68">
    <cfRule type="cellIs" dxfId="403" priority="149" stopIfTrue="1" operator="lessThan">
      <formula>-0.1</formula>
    </cfRule>
    <cfRule type="cellIs" dxfId="402" priority="150" stopIfTrue="1" operator="greaterThan">
      <formula>0.1</formula>
    </cfRule>
    <cfRule type="cellIs" dxfId="401" priority="151" stopIfTrue="1" operator="lessThan">
      <formula>-0.1</formula>
    </cfRule>
    <cfRule type="cellIs" dxfId="400" priority="152" stopIfTrue="1" operator="greaterThan">
      <formula>0.1</formula>
    </cfRule>
  </conditionalFormatting>
  <conditionalFormatting sqref="O68">
    <cfRule type="cellIs" dxfId="399" priority="147" stopIfTrue="1" operator="between">
      <formula>0.1</formula>
      <formula>1</formula>
    </cfRule>
    <cfRule type="cellIs" dxfId="398" priority="148" stopIfTrue="1" operator="between">
      <formula>-1</formula>
      <formula>-0.1</formula>
    </cfRule>
  </conditionalFormatting>
  <conditionalFormatting sqref="O68">
    <cfRule type="cellIs" dxfId="397" priority="143" stopIfTrue="1" operator="lessThan">
      <formula>-0.1</formula>
    </cfRule>
    <cfRule type="cellIs" dxfId="396" priority="144" stopIfTrue="1" operator="greaterThan">
      <formula>0.1</formula>
    </cfRule>
    <cfRule type="cellIs" dxfId="395" priority="145" stopIfTrue="1" operator="lessThan">
      <formula>-0.1</formula>
    </cfRule>
    <cfRule type="cellIs" dxfId="394" priority="146" stopIfTrue="1" operator="greaterThan">
      <formula>0.1</formula>
    </cfRule>
  </conditionalFormatting>
  <conditionalFormatting sqref="J68">
    <cfRule type="cellIs" dxfId="393" priority="142" stopIfTrue="1" operator="lessThan">
      <formula>-0.1</formula>
    </cfRule>
  </conditionalFormatting>
  <conditionalFormatting sqref="J68">
    <cfRule type="cellIs" dxfId="392" priority="141" stopIfTrue="1" operator="greaterThan">
      <formula xml:space="preserve"> 0.1</formula>
    </cfRule>
  </conditionalFormatting>
  <conditionalFormatting sqref="J68">
    <cfRule type="cellIs" dxfId="391" priority="140" stopIfTrue="1" operator="lessThan">
      <formula>-0.1</formula>
    </cfRule>
  </conditionalFormatting>
  <conditionalFormatting sqref="J68">
    <cfRule type="cellIs" dxfId="390" priority="139" stopIfTrue="1" operator="greaterThan">
      <formula xml:space="preserve"> 0.1</formula>
    </cfRule>
  </conditionalFormatting>
  <conditionalFormatting sqref="S5">
    <cfRule type="cellIs" dxfId="389" priority="456" stopIfTrue="1" operator="between">
      <formula>0.2</formula>
      <formula>1</formula>
    </cfRule>
    <cfRule type="cellIs" dxfId="388" priority="457" stopIfTrue="1" operator="between">
      <formula>-1</formula>
      <formula>-0.2</formula>
    </cfRule>
  </conditionalFormatting>
  <conditionalFormatting sqref="F5">
    <cfRule type="cellIs" dxfId="387" priority="454" stopIfTrue="1" operator="lessThan">
      <formula>-0.2</formula>
    </cfRule>
    <cfRule type="cellIs" dxfId="386" priority="455" stopIfTrue="1" operator="greaterThan">
      <formula>0.2</formula>
    </cfRule>
  </conditionalFormatting>
  <conditionalFormatting sqref="F5">
    <cfRule type="cellIs" dxfId="385" priority="452" stopIfTrue="1" operator="between">
      <formula>0.2</formula>
      <formula>1</formula>
    </cfRule>
    <cfRule type="cellIs" dxfId="384" priority="453" stopIfTrue="1" operator="between">
      <formula>-0.2</formula>
      <formula>-1</formula>
    </cfRule>
  </conditionalFormatting>
  <conditionalFormatting sqref="E5:F5">
    <cfRule type="cellIs" dxfId="383" priority="451" stopIfTrue="1" operator="lessThan">
      <formula>-0.1</formula>
    </cfRule>
  </conditionalFormatting>
  <conditionalFormatting sqref="E5:F5">
    <cfRule type="cellIs" dxfId="382" priority="450" stopIfTrue="1" operator="greaterThan">
      <formula xml:space="preserve"> 0.1</formula>
    </cfRule>
  </conditionalFormatting>
  <conditionalFormatting sqref="F5">
    <cfRule type="cellIs" dxfId="381" priority="448" stopIfTrue="1" operator="lessThan">
      <formula>-0.2</formula>
    </cfRule>
    <cfRule type="cellIs" dxfId="380" priority="449" stopIfTrue="1" operator="greaterThan">
      <formula>0.2</formula>
    </cfRule>
  </conditionalFormatting>
  <conditionalFormatting sqref="E5:F5">
    <cfRule type="cellIs" dxfId="379" priority="447" stopIfTrue="1" operator="lessThan">
      <formula>-0.1</formula>
    </cfRule>
  </conditionalFormatting>
  <conditionalFormatting sqref="E5:F5">
    <cfRule type="cellIs" dxfId="378" priority="446" stopIfTrue="1" operator="greaterThan">
      <formula xml:space="preserve"> 0.1</formula>
    </cfRule>
  </conditionalFormatting>
  <conditionalFormatting sqref="O5">
    <cfRule type="cellIs" dxfId="377" priority="443" stopIfTrue="1" operator="lessThan">
      <formula>0</formula>
    </cfRule>
  </conditionalFormatting>
  <conditionalFormatting sqref="O5">
    <cfRule type="cellIs" dxfId="376" priority="444" stopIfTrue="1" operator="between">
      <formula>0.1</formula>
      <formula>1</formula>
    </cfRule>
    <cfRule type="cellIs" dxfId="375" priority="445" stopIfTrue="1" operator="between">
      <formula>-1</formula>
      <formula>-0.1</formula>
    </cfRule>
  </conditionalFormatting>
  <conditionalFormatting sqref="O5">
    <cfRule type="cellIs" dxfId="374" priority="439" stopIfTrue="1" operator="lessThan">
      <formula>-0.1</formula>
    </cfRule>
    <cfRule type="cellIs" dxfId="373" priority="440" stopIfTrue="1" operator="greaterThan">
      <formula>0.1</formula>
    </cfRule>
    <cfRule type="cellIs" dxfId="372" priority="441" stopIfTrue="1" operator="lessThan">
      <formula>-0.1</formula>
    </cfRule>
    <cfRule type="cellIs" dxfId="371" priority="442" stopIfTrue="1" operator="greaterThan">
      <formula>0.1</formula>
    </cfRule>
  </conditionalFormatting>
  <conditionalFormatting sqref="O5">
    <cfRule type="cellIs" dxfId="370" priority="437" stopIfTrue="1" operator="between">
      <formula>0.1</formula>
      <formula>1</formula>
    </cfRule>
    <cfRule type="cellIs" dxfId="369" priority="438" stopIfTrue="1" operator="between">
      <formula>-1</formula>
      <formula>-0.1</formula>
    </cfRule>
  </conditionalFormatting>
  <conditionalFormatting sqref="O5">
    <cfRule type="cellIs" dxfId="368" priority="433" stopIfTrue="1" operator="lessThan">
      <formula>-0.1</formula>
    </cfRule>
    <cfRule type="cellIs" dxfId="367" priority="434" stopIfTrue="1" operator="greaterThan">
      <formula>0.1</formula>
    </cfRule>
    <cfRule type="cellIs" dxfId="366" priority="435" stopIfTrue="1" operator="lessThan">
      <formula>-0.1</formula>
    </cfRule>
    <cfRule type="cellIs" dxfId="365" priority="436" stopIfTrue="1" operator="greaterThan">
      <formula>0.1</formula>
    </cfRule>
  </conditionalFormatting>
  <conditionalFormatting sqref="J5">
    <cfRule type="cellIs" dxfId="364" priority="432" stopIfTrue="1" operator="lessThan">
      <formula>-0.1</formula>
    </cfRule>
  </conditionalFormatting>
  <conditionalFormatting sqref="J5">
    <cfRule type="cellIs" dxfId="363" priority="431" stopIfTrue="1" operator="greaterThan">
      <formula xml:space="preserve"> 0.1</formula>
    </cfRule>
  </conditionalFormatting>
  <conditionalFormatting sqref="J5">
    <cfRule type="cellIs" dxfId="362" priority="430" stopIfTrue="1" operator="lessThan">
      <formula>-0.1</formula>
    </cfRule>
  </conditionalFormatting>
  <conditionalFormatting sqref="J5">
    <cfRule type="cellIs" dxfId="361" priority="429" stopIfTrue="1" operator="greaterThan">
      <formula xml:space="preserve"> 0.1</formula>
    </cfRule>
  </conditionalFormatting>
  <conditionalFormatting sqref="S24">
    <cfRule type="cellIs" dxfId="360" priority="427" stopIfTrue="1" operator="between">
      <formula>0.2</formula>
      <formula>1</formula>
    </cfRule>
    <cfRule type="cellIs" dxfId="359" priority="428" stopIfTrue="1" operator="between">
      <formula>-1</formula>
      <formula>-0.2</formula>
    </cfRule>
  </conditionalFormatting>
  <conditionalFormatting sqref="F24">
    <cfRule type="cellIs" dxfId="358" priority="425" stopIfTrue="1" operator="lessThan">
      <formula>-0.2</formula>
    </cfRule>
    <cfRule type="cellIs" dxfId="357" priority="426" stopIfTrue="1" operator="greaterThan">
      <formula>0.2</formula>
    </cfRule>
  </conditionalFormatting>
  <conditionalFormatting sqref="F24">
    <cfRule type="cellIs" dxfId="356" priority="423" stopIfTrue="1" operator="between">
      <formula>0.2</formula>
      <formula>1</formula>
    </cfRule>
    <cfRule type="cellIs" dxfId="355" priority="424" stopIfTrue="1" operator="between">
      <formula>-0.2</formula>
      <formula>-1</formula>
    </cfRule>
  </conditionalFormatting>
  <conditionalFormatting sqref="E24:F24">
    <cfRule type="cellIs" dxfId="354" priority="422" stopIfTrue="1" operator="lessThan">
      <formula>-0.1</formula>
    </cfRule>
  </conditionalFormatting>
  <conditionalFormatting sqref="E24:F24">
    <cfRule type="cellIs" dxfId="353" priority="421" stopIfTrue="1" operator="greaterThan">
      <formula xml:space="preserve"> 0.1</formula>
    </cfRule>
  </conditionalFormatting>
  <conditionalFormatting sqref="F24">
    <cfRule type="cellIs" dxfId="352" priority="419" stopIfTrue="1" operator="lessThan">
      <formula>-0.2</formula>
    </cfRule>
    <cfRule type="cellIs" dxfId="351" priority="420" stopIfTrue="1" operator="greaterThan">
      <formula>0.2</formula>
    </cfRule>
  </conditionalFormatting>
  <conditionalFormatting sqref="E24:F24">
    <cfRule type="cellIs" dxfId="350" priority="418" stopIfTrue="1" operator="lessThan">
      <formula>-0.1</formula>
    </cfRule>
  </conditionalFormatting>
  <conditionalFormatting sqref="E24:F24">
    <cfRule type="cellIs" dxfId="349" priority="417" stopIfTrue="1" operator="greaterThan">
      <formula xml:space="preserve"> 0.1</formula>
    </cfRule>
  </conditionalFormatting>
  <conditionalFormatting sqref="O24">
    <cfRule type="cellIs" dxfId="348" priority="414" stopIfTrue="1" operator="lessThan">
      <formula>0</formula>
    </cfRule>
  </conditionalFormatting>
  <conditionalFormatting sqref="O24">
    <cfRule type="cellIs" dxfId="347" priority="415" stopIfTrue="1" operator="between">
      <formula>0.1</formula>
      <formula>1</formula>
    </cfRule>
    <cfRule type="cellIs" dxfId="346" priority="416" stopIfTrue="1" operator="between">
      <formula>-1</formula>
      <formula>-0.1</formula>
    </cfRule>
  </conditionalFormatting>
  <conditionalFormatting sqref="O24">
    <cfRule type="cellIs" dxfId="345" priority="410" stopIfTrue="1" operator="lessThan">
      <formula>-0.1</formula>
    </cfRule>
    <cfRule type="cellIs" dxfId="344" priority="411" stopIfTrue="1" operator="greaterThan">
      <formula>0.1</formula>
    </cfRule>
    <cfRule type="cellIs" dxfId="343" priority="412" stopIfTrue="1" operator="lessThan">
      <formula>-0.1</formula>
    </cfRule>
    <cfRule type="cellIs" dxfId="342" priority="413" stopIfTrue="1" operator="greaterThan">
      <formula>0.1</formula>
    </cfRule>
  </conditionalFormatting>
  <conditionalFormatting sqref="O24">
    <cfRule type="cellIs" dxfId="341" priority="408" stopIfTrue="1" operator="between">
      <formula>0.1</formula>
      <formula>1</formula>
    </cfRule>
    <cfRule type="cellIs" dxfId="340" priority="409" stopIfTrue="1" operator="between">
      <formula>-1</formula>
      <formula>-0.1</formula>
    </cfRule>
  </conditionalFormatting>
  <conditionalFormatting sqref="O24">
    <cfRule type="cellIs" dxfId="339" priority="404" stopIfTrue="1" operator="lessThan">
      <formula>-0.1</formula>
    </cfRule>
    <cfRule type="cellIs" dxfId="338" priority="405" stopIfTrue="1" operator="greaterThan">
      <formula>0.1</formula>
    </cfRule>
    <cfRule type="cellIs" dxfId="337" priority="406" stopIfTrue="1" operator="lessThan">
      <formula>-0.1</formula>
    </cfRule>
    <cfRule type="cellIs" dxfId="336" priority="407" stopIfTrue="1" operator="greaterThan">
      <formula>0.1</formula>
    </cfRule>
  </conditionalFormatting>
  <conditionalFormatting sqref="J24">
    <cfRule type="cellIs" dxfId="335" priority="403" stopIfTrue="1" operator="lessThan">
      <formula>-0.1</formula>
    </cfRule>
  </conditionalFormatting>
  <conditionalFormatting sqref="J24">
    <cfRule type="cellIs" dxfId="334" priority="402" stopIfTrue="1" operator="greaterThan">
      <formula xml:space="preserve"> 0.1</formula>
    </cfRule>
  </conditionalFormatting>
  <conditionalFormatting sqref="J24">
    <cfRule type="cellIs" dxfId="333" priority="401" stopIfTrue="1" operator="lessThan">
      <formula>-0.1</formula>
    </cfRule>
  </conditionalFormatting>
  <conditionalFormatting sqref="J24">
    <cfRule type="cellIs" dxfId="332" priority="400" stopIfTrue="1" operator="greaterThan">
      <formula xml:space="preserve"> 0.1</formula>
    </cfRule>
  </conditionalFormatting>
  <conditionalFormatting sqref="S28">
    <cfRule type="cellIs" dxfId="331" priority="398" stopIfTrue="1" operator="between">
      <formula>0.2</formula>
      <formula>1</formula>
    </cfRule>
    <cfRule type="cellIs" dxfId="330" priority="399" stopIfTrue="1" operator="between">
      <formula>-1</formula>
      <formula>-0.2</formula>
    </cfRule>
  </conditionalFormatting>
  <conditionalFormatting sqref="F28">
    <cfRule type="cellIs" dxfId="329" priority="396" stopIfTrue="1" operator="lessThan">
      <formula>-0.2</formula>
    </cfRule>
    <cfRule type="cellIs" dxfId="328" priority="397" stopIfTrue="1" operator="greaterThan">
      <formula>0.2</formula>
    </cfRule>
  </conditionalFormatting>
  <conditionalFormatting sqref="F28">
    <cfRule type="cellIs" dxfId="327" priority="394" stopIfTrue="1" operator="between">
      <formula>0.2</formula>
      <formula>1</formula>
    </cfRule>
    <cfRule type="cellIs" dxfId="326" priority="395" stopIfTrue="1" operator="between">
      <formula>-0.2</formula>
      <formula>-1</formula>
    </cfRule>
  </conditionalFormatting>
  <conditionalFormatting sqref="E28:F28">
    <cfRule type="cellIs" dxfId="325" priority="393" stopIfTrue="1" operator="lessThan">
      <formula>-0.1</formula>
    </cfRule>
  </conditionalFormatting>
  <conditionalFormatting sqref="E28:F28">
    <cfRule type="cellIs" dxfId="324" priority="392" stopIfTrue="1" operator="greaterThan">
      <formula xml:space="preserve"> 0.1</formula>
    </cfRule>
  </conditionalFormatting>
  <conditionalFormatting sqref="F28">
    <cfRule type="cellIs" dxfId="323" priority="390" stopIfTrue="1" operator="lessThan">
      <formula>-0.2</formula>
    </cfRule>
    <cfRule type="cellIs" dxfId="322" priority="391" stopIfTrue="1" operator="greaterThan">
      <formula>0.2</formula>
    </cfRule>
  </conditionalFormatting>
  <conditionalFormatting sqref="E28:F28">
    <cfRule type="cellIs" dxfId="321" priority="389" stopIfTrue="1" operator="lessThan">
      <formula>-0.1</formula>
    </cfRule>
  </conditionalFormatting>
  <conditionalFormatting sqref="E28:F28">
    <cfRule type="cellIs" dxfId="320" priority="388" stopIfTrue="1" operator="greaterThan">
      <formula xml:space="preserve"> 0.1</formula>
    </cfRule>
  </conditionalFormatting>
  <conditionalFormatting sqref="O28">
    <cfRule type="cellIs" dxfId="319" priority="385" stopIfTrue="1" operator="lessThan">
      <formula>0</formula>
    </cfRule>
  </conditionalFormatting>
  <conditionalFormatting sqref="O28">
    <cfRule type="cellIs" dxfId="318" priority="386" stopIfTrue="1" operator="between">
      <formula>0.1</formula>
      <formula>1</formula>
    </cfRule>
    <cfRule type="cellIs" dxfId="317" priority="387" stopIfTrue="1" operator="between">
      <formula>-1</formula>
      <formula>-0.1</formula>
    </cfRule>
  </conditionalFormatting>
  <conditionalFormatting sqref="O28">
    <cfRule type="cellIs" dxfId="316" priority="381" stopIfTrue="1" operator="lessThan">
      <formula>-0.1</formula>
    </cfRule>
    <cfRule type="cellIs" dxfId="315" priority="382" stopIfTrue="1" operator="greaterThan">
      <formula>0.1</formula>
    </cfRule>
    <cfRule type="cellIs" dxfId="314" priority="383" stopIfTrue="1" operator="lessThan">
      <formula>-0.1</formula>
    </cfRule>
    <cfRule type="cellIs" dxfId="313" priority="384" stopIfTrue="1" operator="greaterThan">
      <formula>0.1</formula>
    </cfRule>
  </conditionalFormatting>
  <conditionalFormatting sqref="O28">
    <cfRule type="cellIs" dxfId="312" priority="379" stopIfTrue="1" operator="between">
      <formula>0.1</formula>
      <formula>1</formula>
    </cfRule>
    <cfRule type="cellIs" dxfId="311" priority="380" stopIfTrue="1" operator="between">
      <formula>-1</formula>
      <formula>-0.1</formula>
    </cfRule>
  </conditionalFormatting>
  <conditionalFormatting sqref="O28">
    <cfRule type="cellIs" dxfId="310" priority="375" stopIfTrue="1" operator="lessThan">
      <formula>-0.1</formula>
    </cfRule>
    <cfRule type="cellIs" dxfId="309" priority="376" stopIfTrue="1" operator="greaterThan">
      <formula>0.1</formula>
    </cfRule>
    <cfRule type="cellIs" dxfId="308" priority="377" stopIfTrue="1" operator="lessThan">
      <formula>-0.1</formula>
    </cfRule>
    <cfRule type="cellIs" dxfId="307" priority="378" stopIfTrue="1" operator="greaterThan">
      <formula>0.1</formula>
    </cfRule>
  </conditionalFormatting>
  <conditionalFormatting sqref="J28">
    <cfRule type="cellIs" dxfId="306" priority="374" stopIfTrue="1" operator="lessThan">
      <formula>-0.1</formula>
    </cfRule>
  </conditionalFormatting>
  <conditionalFormatting sqref="J28">
    <cfRule type="cellIs" dxfId="305" priority="373" stopIfTrue="1" operator="greaterThan">
      <formula xml:space="preserve"> 0.1</formula>
    </cfRule>
  </conditionalFormatting>
  <conditionalFormatting sqref="J28">
    <cfRule type="cellIs" dxfId="304" priority="372" stopIfTrue="1" operator="lessThan">
      <formula>-0.1</formula>
    </cfRule>
  </conditionalFormatting>
  <conditionalFormatting sqref="J28">
    <cfRule type="cellIs" dxfId="303" priority="371" stopIfTrue="1" operator="greaterThan">
      <formula xml:space="preserve"> 0.1</formula>
    </cfRule>
  </conditionalFormatting>
  <conditionalFormatting sqref="S32">
    <cfRule type="cellIs" dxfId="302" priority="369" stopIfTrue="1" operator="between">
      <formula>0.2</formula>
      <formula>1</formula>
    </cfRule>
    <cfRule type="cellIs" dxfId="301" priority="370" stopIfTrue="1" operator="between">
      <formula>-1</formula>
      <formula>-0.2</formula>
    </cfRule>
  </conditionalFormatting>
  <conditionalFormatting sqref="F32">
    <cfRule type="cellIs" dxfId="300" priority="367" stopIfTrue="1" operator="lessThan">
      <formula>-0.2</formula>
    </cfRule>
    <cfRule type="cellIs" dxfId="299" priority="368" stopIfTrue="1" operator="greaterThan">
      <formula>0.2</formula>
    </cfRule>
  </conditionalFormatting>
  <conditionalFormatting sqref="F32">
    <cfRule type="cellIs" dxfId="298" priority="365" stopIfTrue="1" operator="between">
      <formula>0.2</formula>
      <formula>1</formula>
    </cfRule>
    <cfRule type="cellIs" dxfId="297" priority="366" stopIfTrue="1" operator="between">
      <formula>-0.2</formula>
      <formula>-1</formula>
    </cfRule>
  </conditionalFormatting>
  <conditionalFormatting sqref="E32:F32">
    <cfRule type="cellIs" dxfId="296" priority="364" stopIfTrue="1" operator="lessThan">
      <formula>-0.1</formula>
    </cfRule>
  </conditionalFormatting>
  <conditionalFormatting sqref="E32:F32">
    <cfRule type="cellIs" dxfId="295" priority="363" stopIfTrue="1" operator="greaterThan">
      <formula xml:space="preserve"> 0.1</formula>
    </cfRule>
  </conditionalFormatting>
  <conditionalFormatting sqref="F32">
    <cfRule type="cellIs" dxfId="294" priority="361" stopIfTrue="1" operator="lessThan">
      <formula>-0.2</formula>
    </cfRule>
    <cfRule type="cellIs" dxfId="293" priority="362" stopIfTrue="1" operator="greaterThan">
      <formula>0.2</formula>
    </cfRule>
  </conditionalFormatting>
  <conditionalFormatting sqref="E32:F32">
    <cfRule type="cellIs" dxfId="292" priority="360" stopIfTrue="1" operator="lessThan">
      <formula>-0.1</formula>
    </cfRule>
  </conditionalFormatting>
  <conditionalFormatting sqref="E32:F32">
    <cfRule type="cellIs" dxfId="291" priority="359" stopIfTrue="1" operator="greaterThan">
      <formula xml:space="preserve"> 0.1</formula>
    </cfRule>
  </conditionalFormatting>
  <conditionalFormatting sqref="O32">
    <cfRule type="cellIs" dxfId="290" priority="356" stopIfTrue="1" operator="lessThan">
      <formula>0</formula>
    </cfRule>
  </conditionalFormatting>
  <conditionalFormatting sqref="O32">
    <cfRule type="cellIs" dxfId="289" priority="357" stopIfTrue="1" operator="between">
      <formula>0.1</formula>
      <formula>1</formula>
    </cfRule>
    <cfRule type="cellIs" dxfId="288" priority="358" stopIfTrue="1" operator="between">
      <formula>-1</formula>
      <formula>-0.1</formula>
    </cfRule>
  </conditionalFormatting>
  <conditionalFormatting sqref="O32">
    <cfRule type="cellIs" dxfId="287" priority="352" stopIfTrue="1" operator="lessThan">
      <formula>-0.1</formula>
    </cfRule>
    <cfRule type="cellIs" dxfId="286" priority="353" stopIfTrue="1" operator="greaterThan">
      <formula>0.1</formula>
    </cfRule>
    <cfRule type="cellIs" dxfId="285" priority="354" stopIfTrue="1" operator="lessThan">
      <formula>-0.1</formula>
    </cfRule>
    <cfRule type="cellIs" dxfId="284" priority="355" stopIfTrue="1" operator="greaterThan">
      <formula>0.1</formula>
    </cfRule>
  </conditionalFormatting>
  <conditionalFormatting sqref="O32">
    <cfRule type="cellIs" dxfId="283" priority="350" stopIfTrue="1" operator="between">
      <formula>0.1</formula>
      <formula>1</formula>
    </cfRule>
    <cfRule type="cellIs" dxfId="282" priority="351" stopIfTrue="1" operator="between">
      <formula>-1</formula>
      <formula>-0.1</formula>
    </cfRule>
  </conditionalFormatting>
  <conditionalFormatting sqref="O32">
    <cfRule type="cellIs" dxfId="281" priority="346" stopIfTrue="1" operator="lessThan">
      <formula>-0.1</formula>
    </cfRule>
    <cfRule type="cellIs" dxfId="280" priority="347" stopIfTrue="1" operator="greaterThan">
      <formula>0.1</formula>
    </cfRule>
    <cfRule type="cellIs" dxfId="279" priority="348" stopIfTrue="1" operator="lessThan">
      <formula>-0.1</formula>
    </cfRule>
    <cfRule type="cellIs" dxfId="278" priority="349" stopIfTrue="1" operator="greaterThan">
      <formula>0.1</formula>
    </cfRule>
  </conditionalFormatting>
  <conditionalFormatting sqref="J32">
    <cfRule type="cellIs" dxfId="277" priority="345" stopIfTrue="1" operator="lessThan">
      <formula>-0.1</formula>
    </cfRule>
  </conditionalFormatting>
  <conditionalFormatting sqref="J32">
    <cfRule type="cellIs" dxfId="276" priority="344" stopIfTrue="1" operator="greaterThan">
      <formula xml:space="preserve"> 0.1</formula>
    </cfRule>
  </conditionalFormatting>
  <conditionalFormatting sqref="J32">
    <cfRule type="cellIs" dxfId="275" priority="343" stopIfTrue="1" operator="lessThan">
      <formula>-0.1</formula>
    </cfRule>
  </conditionalFormatting>
  <conditionalFormatting sqref="J32">
    <cfRule type="cellIs" dxfId="274" priority="342" stopIfTrue="1" operator="greaterThan">
      <formula xml:space="preserve"> 0.1</formula>
    </cfRule>
  </conditionalFormatting>
  <conditionalFormatting sqref="S40">
    <cfRule type="cellIs" dxfId="273" priority="340" stopIfTrue="1" operator="between">
      <formula>0.2</formula>
      <formula>1</formula>
    </cfRule>
    <cfRule type="cellIs" dxfId="272" priority="341" stopIfTrue="1" operator="between">
      <formula>-1</formula>
      <formula>-0.2</formula>
    </cfRule>
  </conditionalFormatting>
  <conditionalFormatting sqref="F40">
    <cfRule type="cellIs" dxfId="271" priority="338" stopIfTrue="1" operator="lessThan">
      <formula>-0.2</formula>
    </cfRule>
    <cfRule type="cellIs" dxfId="270" priority="339" stopIfTrue="1" operator="greaterThan">
      <formula>0.2</formula>
    </cfRule>
  </conditionalFormatting>
  <conditionalFormatting sqref="F40">
    <cfRule type="cellIs" dxfId="269" priority="336" stopIfTrue="1" operator="between">
      <formula>0.2</formula>
      <formula>1</formula>
    </cfRule>
    <cfRule type="cellIs" dxfId="268" priority="337" stopIfTrue="1" operator="between">
      <formula>-0.2</formula>
      <formula>-1</formula>
    </cfRule>
  </conditionalFormatting>
  <conditionalFormatting sqref="E40:F40">
    <cfRule type="cellIs" dxfId="267" priority="335" stopIfTrue="1" operator="lessThan">
      <formula>-0.1</formula>
    </cfRule>
  </conditionalFormatting>
  <conditionalFormatting sqref="E40:F40">
    <cfRule type="cellIs" dxfId="266" priority="334" stopIfTrue="1" operator="greaterThan">
      <formula xml:space="preserve"> 0.1</formula>
    </cfRule>
  </conditionalFormatting>
  <conditionalFormatting sqref="F40">
    <cfRule type="cellIs" dxfId="265" priority="332" stopIfTrue="1" operator="lessThan">
      <formula>-0.2</formula>
    </cfRule>
    <cfRule type="cellIs" dxfId="264" priority="333" stopIfTrue="1" operator="greaterThan">
      <formula>0.2</formula>
    </cfRule>
  </conditionalFormatting>
  <conditionalFormatting sqref="E40:F40">
    <cfRule type="cellIs" dxfId="263" priority="331" stopIfTrue="1" operator="lessThan">
      <formula>-0.1</formula>
    </cfRule>
  </conditionalFormatting>
  <conditionalFormatting sqref="E40:F40">
    <cfRule type="cellIs" dxfId="262" priority="330" stopIfTrue="1" operator="greaterThan">
      <formula xml:space="preserve"> 0.1</formula>
    </cfRule>
  </conditionalFormatting>
  <conditionalFormatting sqref="O40">
    <cfRule type="cellIs" dxfId="261" priority="327" stopIfTrue="1" operator="lessThan">
      <formula>0</formula>
    </cfRule>
  </conditionalFormatting>
  <conditionalFormatting sqref="O40">
    <cfRule type="cellIs" dxfId="260" priority="328" stopIfTrue="1" operator="between">
      <formula>0.1</formula>
      <formula>1</formula>
    </cfRule>
    <cfRule type="cellIs" dxfId="259" priority="329" stopIfTrue="1" operator="between">
      <formula>-1</formula>
      <formula>-0.1</formula>
    </cfRule>
  </conditionalFormatting>
  <conditionalFormatting sqref="O40">
    <cfRule type="cellIs" dxfId="258" priority="323" stopIfTrue="1" operator="lessThan">
      <formula>-0.1</formula>
    </cfRule>
    <cfRule type="cellIs" dxfId="257" priority="324" stopIfTrue="1" operator="greaterThan">
      <formula>0.1</formula>
    </cfRule>
    <cfRule type="cellIs" dxfId="256" priority="325" stopIfTrue="1" operator="lessThan">
      <formula>-0.1</formula>
    </cfRule>
    <cfRule type="cellIs" dxfId="255" priority="326" stopIfTrue="1" operator="greaterThan">
      <formula>0.1</formula>
    </cfRule>
  </conditionalFormatting>
  <conditionalFormatting sqref="O40">
    <cfRule type="cellIs" dxfId="254" priority="321" stopIfTrue="1" operator="between">
      <formula>0.1</formula>
      <formula>1</formula>
    </cfRule>
    <cfRule type="cellIs" dxfId="253" priority="322" stopIfTrue="1" operator="between">
      <formula>-1</formula>
      <formula>-0.1</formula>
    </cfRule>
  </conditionalFormatting>
  <conditionalFormatting sqref="O40">
    <cfRule type="cellIs" dxfId="252" priority="317" stopIfTrue="1" operator="lessThan">
      <formula>-0.1</formula>
    </cfRule>
    <cfRule type="cellIs" dxfId="251" priority="318" stopIfTrue="1" operator="greaterThan">
      <formula>0.1</formula>
    </cfRule>
    <cfRule type="cellIs" dxfId="250" priority="319" stopIfTrue="1" operator="lessThan">
      <formula>-0.1</formula>
    </cfRule>
    <cfRule type="cellIs" dxfId="249" priority="320" stopIfTrue="1" operator="greaterThan">
      <formula>0.1</formula>
    </cfRule>
  </conditionalFormatting>
  <conditionalFormatting sqref="J40">
    <cfRule type="cellIs" dxfId="248" priority="316" stopIfTrue="1" operator="lessThan">
      <formula>-0.1</formula>
    </cfRule>
  </conditionalFormatting>
  <conditionalFormatting sqref="J40">
    <cfRule type="cellIs" dxfId="247" priority="315" stopIfTrue="1" operator="greaterThan">
      <formula xml:space="preserve"> 0.1</formula>
    </cfRule>
  </conditionalFormatting>
  <conditionalFormatting sqref="J40">
    <cfRule type="cellIs" dxfId="246" priority="314" stopIfTrue="1" operator="lessThan">
      <formula>-0.1</formula>
    </cfRule>
  </conditionalFormatting>
  <conditionalFormatting sqref="J40">
    <cfRule type="cellIs" dxfId="245" priority="313" stopIfTrue="1" operator="greaterThan">
      <formula xml:space="preserve"> 0.1</formula>
    </cfRule>
  </conditionalFormatting>
  <conditionalFormatting sqref="S44">
    <cfRule type="cellIs" dxfId="244" priority="311" stopIfTrue="1" operator="between">
      <formula>0.2</formula>
      <formula>1</formula>
    </cfRule>
    <cfRule type="cellIs" dxfId="243" priority="312" stopIfTrue="1" operator="between">
      <formula>-1</formula>
      <formula>-0.2</formula>
    </cfRule>
  </conditionalFormatting>
  <conditionalFormatting sqref="F44">
    <cfRule type="cellIs" dxfId="242" priority="309" stopIfTrue="1" operator="lessThan">
      <formula>-0.2</formula>
    </cfRule>
    <cfRule type="cellIs" dxfId="241" priority="310" stopIfTrue="1" operator="greaterThan">
      <formula>0.2</formula>
    </cfRule>
  </conditionalFormatting>
  <conditionalFormatting sqref="F44">
    <cfRule type="cellIs" dxfId="240" priority="307" stopIfTrue="1" operator="between">
      <formula>0.2</formula>
      <formula>1</formula>
    </cfRule>
    <cfRule type="cellIs" dxfId="239" priority="308" stopIfTrue="1" operator="between">
      <formula>-0.2</formula>
      <formula>-1</formula>
    </cfRule>
  </conditionalFormatting>
  <conditionalFormatting sqref="E44:F44">
    <cfRule type="cellIs" dxfId="238" priority="306" stopIfTrue="1" operator="lessThan">
      <formula>-0.1</formula>
    </cfRule>
  </conditionalFormatting>
  <conditionalFormatting sqref="E44:F44">
    <cfRule type="cellIs" dxfId="237" priority="305" stopIfTrue="1" operator="greaterThan">
      <formula xml:space="preserve"> 0.1</formula>
    </cfRule>
  </conditionalFormatting>
  <conditionalFormatting sqref="F44">
    <cfRule type="cellIs" dxfId="236" priority="303" stopIfTrue="1" operator="lessThan">
      <formula>-0.2</formula>
    </cfRule>
    <cfRule type="cellIs" dxfId="235" priority="304" stopIfTrue="1" operator="greaterThan">
      <formula>0.2</formula>
    </cfRule>
  </conditionalFormatting>
  <conditionalFormatting sqref="E44:F44">
    <cfRule type="cellIs" dxfId="234" priority="302" stopIfTrue="1" operator="lessThan">
      <formula>-0.1</formula>
    </cfRule>
  </conditionalFormatting>
  <conditionalFormatting sqref="E44:F44">
    <cfRule type="cellIs" dxfId="233" priority="301" stopIfTrue="1" operator="greaterThan">
      <formula xml:space="preserve"> 0.1</formula>
    </cfRule>
  </conditionalFormatting>
  <conditionalFormatting sqref="O44">
    <cfRule type="cellIs" dxfId="232" priority="298" stopIfTrue="1" operator="lessThan">
      <formula>0</formula>
    </cfRule>
  </conditionalFormatting>
  <conditionalFormatting sqref="O44">
    <cfRule type="cellIs" dxfId="231" priority="299" stopIfTrue="1" operator="between">
      <formula>0.1</formula>
      <formula>1</formula>
    </cfRule>
    <cfRule type="cellIs" dxfId="230" priority="300" stopIfTrue="1" operator="between">
      <formula>-1</formula>
      <formula>-0.1</formula>
    </cfRule>
  </conditionalFormatting>
  <conditionalFormatting sqref="O44">
    <cfRule type="cellIs" dxfId="229" priority="294" stopIfTrue="1" operator="lessThan">
      <formula>-0.1</formula>
    </cfRule>
    <cfRule type="cellIs" dxfId="228" priority="295" stopIfTrue="1" operator="greaterThan">
      <formula>0.1</formula>
    </cfRule>
    <cfRule type="cellIs" dxfId="227" priority="296" stopIfTrue="1" operator="lessThan">
      <formula>-0.1</formula>
    </cfRule>
    <cfRule type="cellIs" dxfId="226" priority="297" stopIfTrue="1" operator="greaterThan">
      <formula>0.1</formula>
    </cfRule>
  </conditionalFormatting>
  <conditionalFormatting sqref="O44">
    <cfRule type="cellIs" dxfId="225" priority="292" stopIfTrue="1" operator="between">
      <formula>0.1</formula>
      <formula>1</formula>
    </cfRule>
    <cfRule type="cellIs" dxfId="224" priority="293" stopIfTrue="1" operator="between">
      <formula>-1</formula>
      <formula>-0.1</formula>
    </cfRule>
  </conditionalFormatting>
  <conditionalFormatting sqref="O44">
    <cfRule type="cellIs" dxfId="223" priority="288" stopIfTrue="1" operator="lessThan">
      <formula>-0.1</formula>
    </cfRule>
    <cfRule type="cellIs" dxfId="222" priority="289" stopIfTrue="1" operator="greaterThan">
      <formula>0.1</formula>
    </cfRule>
    <cfRule type="cellIs" dxfId="221" priority="290" stopIfTrue="1" operator="lessThan">
      <formula>-0.1</formula>
    </cfRule>
    <cfRule type="cellIs" dxfId="220" priority="291" stopIfTrue="1" operator="greaterThan">
      <formula>0.1</formula>
    </cfRule>
  </conditionalFormatting>
  <conditionalFormatting sqref="J44">
    <cfRule type="cellIs" dxfId="219" priority="287" stopIfTrue="1" operator="lessThan">
      <formula>-0.1</formula>
    </cfRule>
  </conditionalFormatting>
  <conditionalFormatting sqref="J44">
    <cfRule type="cellIs" dxfId="218" priority="286" stopIfTrue="1" operator="greaterThan">
      <formula xml:space="preserve"> 0.1</formula>
    </cfRule>
  </conditionalFormatting>
  <conditionalFormatting sqref="J44">
    <cfRule type="cellIs" dxfId="217" priority="285" stopIfTrue="1" operator="lessThan">
      <formula>-0.1</formula>
    </cfRule>
  </conditionalFormatting>
  <conditionalFormatting sqref="J44">
    <cfRule type="cellIs" dxfId="216" priority="284" stopIfTrue="1" operator="greaterThan">
      <formula xml:space="preserve"> 0.1</formula>
    </cfRule>
  </conditionalFormatting>
  <conditionalFormatting sqref="S48">
    <cfRule type="cellIs" dxfId="215" priority="282" stopIfTrue="1" operator="between">
      <formula>0.2</formula>
      <formula>1</formula>
    </cfRule>
    <cfRule type="cellIs" dxfId="214" priority="283" stopIfTrue="1" operator="between">
      <formula>-1</formula>
      <formula>-0.2</formula>
    </cfRule>
  </conditionalFormatting>
  <conditionalFormatting sqref="F48">
    <cfRule type="cellIs" dxfId="213" priority="280" stopIfTrue="1" operator="lessThan">
      <formula>-0.2</formula>
    </cfRule>
    <cfRule type="cellIs" dxfId="212" priority="281" stopIfTrue="1" operator="greaterThan">
      <formula>0.2</formula>
    </cfRule>
  </conditionalFormatting>
  <conditionalFormatting sqref="F48">
    <cfRule type="cellIs" dxfId="211" priority="278" stopIfTrue="1" operator="between">
      <formula>0.2</formula>
      <formula>1</formula>
    </cfRule>
    <cfRule type="cellIs" dxfId="210" priority="279" stopIfTrue="1" operator="between">
      <formula>-0.2</formula>
      <formula>-1</formula>
    </cfRule>
  </conditionalFormatting>
  <conditionalFormatting sqref="E48:F48">
    <cfRule type="cellIs" dxfId="209" priority="277" stopIfTrue="1" operator="lessThan">
      <formula>-0.1</formula>
    </cfRule>
  </conditionalFormatting>
  <conditionalFormatting sqref="E48:F48">
    <cfRule type="cellIs" dxfId="208" priority="276" stopIfTrue="1" operator="greaterThan">
      <formula xml:space="preserve"> 0.1</formula>
    </cfRule>
  </conditionalFormatting>
  <conditionalFormatting sqref="F48">
    <cfRule type="cellIs" dxfId="207" priority="274" stopIfTrue="1" operator="lessThan">
      <formula>-0.2</formula>
    </cfRule>
    <cfRule type="cellIs" dxfId="206" priority="275" stopIfTrue="1" operator="greaterThan">
      <formula>0.2</formula>
    </cfRule>
  </conditionalFormatting>
  <conditionalFormatting sqref="E48:F48">
    <cfRule type="cellIs" dxfId="205" priority="273" stopIfTrue="1" operator="lessThan">
      <formula>-0.1</formula>
    </cfRule>
  </conditionalFormatting>
  <conditionalFormatting sqref="E48:F48">
    <cfRule type="cellIs" dxfId="204" priority="272" stopIfTrue="1" operator="greaterThan">
      <formula xml:space="preserve"> 0.1</formula>
    </cfRule>
  </conditionalFormatting>
  <conditionalFormatting sqref="O48">
    <cfRule type="cellIs" dxfId="203" priority="269" stopIfTrue="1" operator="lessThan">
      <formula>0</formula>
    </cfRule>
  </conditionalFormatting>
  <conditionalFormatting sqref="O48">
    <cfRule type="cellIs" dxfId="202" priority="270" stopIfTrue="1" operator="between">
      <formula>0.1</formula>
      <formula>1</formula>
    </cfRule>
    <cfRule type="cellIs" dxfId="201" priority="271" stopIfTrue="1" operator="between">
      <formula>-1</formula>
      <formula>-0.1</formula>
    </cfRule>
  </conditionalFormatting>
  <conditionalFormatting sqref="O48">
    <cfRule type="cellIs" dxfId="200" priority="265" stopIfTrue="1" operator="lessThan">
      <formula>-0.1</formula>
    </cfRule>
    <cfRule type="cellIs" dxfId="199" priority="266" stopIfTrue="1" operator="greaterThan">
      <formula>0.1</formula>
    </cfRule>
    <cfRule type="cellIs" dxfId="198" priority="267" stopIfTrue="1" operator="lessThan">
      <formula>-0.1</formula>
    </cfRule>
    <cfRule type="cellIs" dxfId="197" priority="268" stopIfTrue="1" operator="greaterThan">
      <formula>0.1</formula>
    </cfRule>
  </conditionalFormatting>
  <conditionalFormatting sqref="O48">
    <cfRule type="cellIs" dxfId="196" priority="263" stopIfTrue="1" operator="between">
      <formula>0.1</formula>
      <formula>1</formula>
    </cfRule>
    <cfRule type="cellIs" dxfId="195" priority="264" stopIfTrue="1" operator="between">
      <formula>-1</formula>
      <formula>-0.1</formula>
    </cfRule>
  </conditionalFormatting>
  <conditionalFormatting sqref="O48">
    <cfRule type="cellIs" dxfId="194" priority="259" stopIfTrue="1" operator="lessThan">
      <formula>-0.1</formula>
    </cfRule>
    <cfRule type="cellIs" dxfId="193" priority="260" stopIfTrue="1" operator="greaterThan">
      <formula>0.1</formula>
    </cfRule>
    <cfRule type="cellIs" dxfId="192" priority="261" stopIfTrue="1" operator="lessThan">
      <formula>-0.1</formula>
    </cfRule>
    <cfRule type="cellIs" dxfId="191" priority="262" stopIfTrue="1" operator="greaterThan">
      <formula>0.1</formula>
    </cfRule>
  </conditionalFormatting>
  <conditionalFormatting sqref="J48">
    <cfRule type="cellIs" dxfId="190" priority="258" stopIfTrue="1" operator="lessThan">
      <formula>-0.1</formula>
    </cfRule>
  </conditionalFormatting>
  <conditionalFormatting sqref="J48">
    <cfRule type="cellIs" dxfId="189" priority="257" stopIfTrue="1" operator="greaterThan">
      <formula xml:space="preserve"> 0.1</formula>
    </cfRule>
  </conditionalFormatting>
  <conditionalFormatting sqref="J48">
    <cfRule type="cellIs" dxfId="188" priority="256" stopIfTrue="1" operator="lessThan">
      <formula>-0.1</formula>
    </cfRule>
  </conditionalFormatting>
  <conditionalFormatting sqref="J48">
    <cfRule type="cellIs" dxfId="187" priority="255" stopIfTrue="1" operator="greaterThan">
      <formula xml:space="preserve"> 0.1</formula>
    </cfRule>
  </conditionalFormatting>
  <conditionalFormatting sqref="S52">
    <cfRule type="cellIs" dxfId="186" priority="253" stopIfTrue="1" operator="between">
      <formula>0.2</formula>
      <formula>1</formula>
    </cfRule>
    <cfRule type="cellIs" dxfId="185" priority="254" stopIfTrue="1" operator="between">
      <formula>-1</formula>
      <formula>-0.2</formula>
    </cfRule>
  </conditionalFormatting>
  <conditionalFormatting sqref="F52">
    <cfRule type="cellIs" dxfId="184" priority="251" stopIfTrue="1" operator="lessThan">
      <formula>-0.2</formula>
    </cfRule>
    <cfRule type="cellIs" dxfId="183" priority="252" stopIfTrue="1" operator="greaterThan">
      <formula>0.2</formula>
    </cfRule>
  </conditionalFormatting>
  <conditionalFormatting sqref="F52">
    <cfRule type="cellIs" dxfId="182" priority="249" stopIfTrue="1" operator="between">
      <formula>0.2</formula>
      <formula>1</formula>
    </cfRule>
    <cfRule type="cellIs" dxfId="181" priority="250" stopIfTrue="1" operator="between">
      <formula>-0.2</formula>
      <formula>-1</formula>
    </cfRule>
  </conditionalFormatting>
  <conditionalFormatting sqref="E52:F52">
    <cfRule type="cellIs" dxfId="180" priority="248" stopIfTrue="1" operator="lessThan">
      <formula>-0.1</formula>
    </cfRule>
  </conditionalFormatting>
  <conditionalFormatting sqref="E52:F52">
    <cfRule type="cellIs" dxfId="179" priority="247" stopIfTrue="1" operator="greaterThan">
      <formula xml:space="preserve"> 0.1</formula>
    </cfRule>
  </conditionalFormatting>
  <conditionalFormatting sqref="F52">
    <cfRule type="cellIs" dxfId="178" priority="245" stopIfTrue="1" operator="lessThan">
      <formula>-0.2</formula>
    </cfRule>
    <cfRule type="cellIs" dxfId="177" priority="246" stopIfTrue="1" operator="greaterThan">
      <formula>0.2</formula>
    </cfRule>
  </conditionalFormatting>
  <conditionalFormatting sqref="E52:F52">
    <cfRule type="cellIs" dxfId="176" priority="244" stopIfTrue="1" operator="lessThan">
      <formula>-0.1</formula>
    </cfRule>
  </conditionalFormatting>
  <conditionalFormatting sqref="E52:F52">
    <cfRule type="cellIs" dxfId="175" priority="243" stopIfTrue="1" operator="greaterThan">
      <formula xml:space="preserve"> 0.1</formula>
    </cfRule>
  </conditionalFormatting>
  <conditionalFormatting sqref="O52">
    <cfRule type="cellIs" dxfId="174" priority="240" stopIfTrue="1" operator="lessThan">
      <formula>0</formula>
    </cfRule>
  </conditionalFormatting>
  <conditionalFormatting sqref="O52">
    <cfRule type="cellIs" dxfId="173" priority="241" stopIfTrue="1" operator="between">
      <formula>0.1</formula>
      <formula>1</formula>
    </cfRule>
    <cfRule type="cellIs" dxfId="172" priority="242" stopIfTrue="1" operator="between">
      <formula>-1</formula>
      <formula>-0.1</formula>
    </cfRule>
  </conditionalFormatting>
  <conditionalFormatting sqref="O52">
    <cfRule type="cellIs" dxfId="171" priority="236" stopIfTrue="1" operator="lessThan">
      <formula>-0.1</formula>
    </cfRule>
    <cfRule type="cellIs" dxfId="170" priority="237" stopIfTrue="1" operator="greaterThan">
      <formula>0.1</formula>
    </cfRule>
    <cfRule type="cellIs" dxfId="169" priority="238" stopIfTrue="1" operator="lessThan">
      <formula>-0.1</formula>
    </cfRule>
    <cfRule type="cellIs" dxfId="168" priority="239" stopIfTrue="1" operator="greaterThan">
      <formula>0.1</formula>
    </cfRule>
  </conditionalFormatting>
  <conditionalFormatting sqref="O52">
    <cfRule type="cellIs" dxfId="167" priority="234" stopIfTrue="1" operator="between">
      <formula>0.1</formula>
      <formula>1</formula>
    </cfRule>
    <cfRule type="cellIs" dxfId="166" priority="235" stopIfTrue="1" operator="between">
      <formula>-1</formula>
      <formula>-0.1</formula>
    </cfRule>
  </conditionalFormatting>
  <conditionalFormatting sqref="O52">
    <cfRule type="cellIs" dxfId="165" priority="230" stopIfTrue="1" operator="lessThan">
      <formula>-0.1</formula>
    </cfRule>
    <cfRule type="cellIs" dxfId="164" priority="231" stopIfTrue="1" operator="greaterThan">
      <formula>0.1</formula>
    </cfRule>
    <cfRule type="cellIs" dxfId="163" priority="232" stopIfTrue="1" operator="lessThan">
      <formula>-0.1</formula>
    </cfRule>
    <cfRule type="cellIs" dxfId="162" priority="233" stopIfTrue="1" operator="greaterThan">
      <formula>0.1</formula>
    </cfRule>
  </conditionalFormatting>
  <conditionalFormatting sqref="J52">
    <cfRule type="cellIs" dxfId="161" priority="229" stopIfTrue="1" operator="lessThan">
      <formula>-0.1</formula>
    </cfRule>
  </conditionalFormatting>
  <conditionalFormatting sqref="J52">
    <cfRule type="cellIs" dxfId="160" priority="228" stopIfTrue="1" operator="greaterThan">
      <formula xml:space="preserve"> 0.1</formula>
    </cfRule>
  </conditionalFormatting>
  <conditionalFormatting sqref="J52">
    <cfRule type="cellIs" dxfId="159" priority="227" stopIfTrue="1" operator="lessThan">
      <formula>-0.1</formula>
    </cfRule>
  </conditionalFormatting>
  <conditionalFormatting sqref="J52">
    <cfRule type="cellIs" dxfId="158" priority="226" stopIfTrue="1" operator="greaterThan">
      <formula xml:space="preserve"> 0.1</formula>
    </cfRule>
  </conditionalFormatting>
  <conditionalFormatting sqref="S56">
    <cfRule type="cellIs" dxfId="157" priority="224" stopIfTrue="1" operator="between">
      <formula>0.2</formula>
      <formula>1</formula>
    </cfRule>
    <cfRule type="cellIs" dxfId="156" priority="225" stopIfTrue="1" operator="between">
      <formula>-1</formula>
      <formula>-0.2</formula>
    </cfRule>
  </conditionalFormatting>
  <conditionalFormatting sqref="F56">
    <cfRule type="cellIs" dxfId="155" priority="222" stopIfTrue="1" operator="lessThan">
      <formula>-0.2</formula>
    </cfRule>
    <cfRule type="cellIs" dxfId="154" priority="223" stopIfTrue="1" operator="greaterThan">
      <formula>0.2</formula>
    </cfRule>
  </conditionalFormatting>
  <conditionalFormatting sqref="F56">
    <cfRule type="cellIs" dxfId="153" priority="220" stopIfTrue="1" operator="between">
      <formula>0.2</formula>
      <formula>1</formula>
    </cfRule>
    <cfRule type="cellIs" dxfId="152" priority="221" stopIfTrue="1" operator="between">
      <formula>-0.2</formula>
      <formula>-1</formula>
    </cfRule>
  </conditionalFormatting>
  <conditionalFormatting sqref="E56:F56">
    <cfRule type="cellIs" dxfId="151" priority="219" stopIfTrue="1" operator="lessThan">
      <formula>-0.1</formula>
    </cfRule>
  </conditionalFormatting>
  <conditionalFormatting sqref="E56:F56">
    <cfRule type="cellIs" dxfId="150" priority="218" stopIfTrue="1" operator="greaterThan">
      <formula xml:space="preserve"> 0.1</formula>
    </cfRule>
  </conditionalFormatting>
  <conditionalFormatting sqref="F56">
    <cfRule type="cellIs" dxfId="149" priority="216" stopIfTrue="1" operator="lessThan">
      <formula>-0.2</formula>
    </cfRule>
    <cfRule type="cellIs" dxfId="148" priority="217" stopIfTrue="1" operator="greaterThan">
      <formula>0.2</formula>
    </cfRule>
  </conditionalFormatting>
  <conditionalFormatting sqref="E56:F56">
    <cfRule type="cellIs" dxfId="147" priority="215" stopIfTrue="1" operator="lessThan">
      <formula>-0.1</formula>
    </cfRule>
  </conditionalFormatting>
  <conditionalFormatting sqref="E56:F56">
    <cfRule type="cellIs" dxfId="146" priority="214" stopIfTrue="1" operator="greaterThan">
      <formula xml:space="preserve"> 0.1</formula>
    </cfRule>
  </conditionalFormatting>
  <conditionalFormatting sqref="O56">
    <cfRule type="cellIs" dxfId="145" priority="211" stopIfTrue="1" operator="lessThan">
      <formula>0</formula>
    </cfRule>
  </conditionalFormatting>
  <conditionalFormatting sqref="O56">
    <cfRule type="cellIs" dxfId="144" priority="212" stopIfTrue="1" operator="between">
      <formula>0.1</formula>
      <formula>1</formula>
    </cfRule>
    <cfRule type="cellIs" dxfId="143" priority="213" stopIfTrue="1" operator="between">
      <formula>-1</formula>
      <formula>-0.1</formula>
    </cfRule>
  </conditionalFormatting>
  <conditionalFormatting sqref="O56">
    <cfRule type="cellIs" dxfId="142" priority="207" stopIfTrue="1" operator="lessThan">
      <formula>-0.1</formula>
    </cfRule>
    <cfRule type="cellIs" dxfId="141" priority="208" stopIfTrue="1" operator="greaterThan">
      <formula>0.1</formula>
    </cfRule>
    <cfRule type="cellIs" dxfId="140" priority="209" stopIfTrue="1" operator="lessThan">
      <formula>-0.1</formula>
    </cfRule>
    <cfRule type="cellIs" dxfId="139" priority="210" stopIfTrue="1" operator="greaterThan">
      <formula>0.1</formula>
    </cfRule>
  </conditionalFormatting>
  <conditionalFormatting sqref="O56">
    <cfRule type="cellIs" dxfId="138" priority="205" stopIfTrue="1" operator="between">
      <formula>0.1</formula>
      <formula>1</formula>
    </cfRule>
    <cfRule type="cellIs" dxfId="137" priority="206" stopIfTrue="1" operator="between">
      <formula>-1</formula>
      <formula>-0.1</formula>
    </cfRule>
  </conditionalFormatting>
  <conditionalFormatting sqref="O56">
    <cfRule type="cellIs" dxfId="136" priority="201" stopIfTrue="1" operator="lessThan">
      <formula>-0.1</formula>
    </cfRule>
    <cfRule type="cellIs" dxfId="135" priority="202" stopIfTrue="1" operator="greaterThan">
      <formula>0.1</formula>
    </cfRule>
    <cfRule type="cellIs" dxfId="134" priority="203" stopIfTrue="1" operator="lessThan">
      <formula>-0.1</formula>
    </cfRule>
    <cfRule type="cellIs" dxfId="133" priority="204" stopIfTrue="1" operator="greaterThan">
      <formula>0.1</formula>
    </cfRule>
  </conditionalFormatting>
  <conditionalFormatting sqref="J56">
    <cfRule type="cellIs" dxfId="132" priority="200" stopIfTrue="1" operator="lessThan">
      <formula>-0.1</formula>
    </cfRule>
  </conditionalFormatting>
  <conditionalFormatting sqref="J56">
    <cfRule type="cellIs" dxfId="131" priority="199" stopIfTrue="1" operator="greaterThan">
      <formula xml:space="preserve"> 0.1</formula>
    </cfRule>
  </conditionalFormatting>
  <conditionalFormatting sqref="J56">
    <cfRule type="cellIs" dxfId="130" priority="198" stopIfTrue="1" operator="lessThan">
      <formula>-0.1</formula>
    </cfRule>
  </conditionalFormatting>
  <conditionalFormatting sqref="J56">
    <cfRule type="cellIs" dxfId="129" priority="197" stopIfTrue="1" operator="greaterThan">
      <formula xml:space="preserve"> 0.1</formula>
    </cfRule>
  </conditionalFormatting>
  <conditionalFormatting sqref="S60">
    <cfRule type="cellIs" dxfId="128" priority="195" stopIfTrue="1" operator="between">
      <formula>0.2</formula>
      <formula>1</formula>
    </cfRule>
    <cfRule type="cellIs" dxfId="127" priority="196" stopIfTrue="1" operator="between">
      <formula>-1</formula>
      <formula>-0.2</formula>
    </cfRule>
  </conditionalFormatting>
  <conditionalFormatting sqref="F60">
    <cfRule type="cellIs" dxfId="126" priority="193" stopIfTrue="1" operator="lessThan">
      <formula>-0.2</formula>
    </cfRule>
    <cfRule type="cellIs" dxfId="125" priority="194" stopIfTrue="1" operator="greaterThan">
      <formula>0.2</formula>
    </cfRule>
  </conditionalFormatting>
  <conditionalFormatting sqref="F60">
    <cfRule type="cellIs" dxfId="124" priority="191" stopIfTrue="1" operator="between">
      <formula>0.2</formula>
      <formula>1</formula>
    </cfRule>
    <cfRule type="cellIs" dxfId="123" priority="192" stopIfTrue="1" operator="between">
      <formula>-0.2</formula>
      <formula>-1</formula>
    </cfRule>
  </conditionalFormatting>
  <conditionalFormatting sqref="E60:F60">
    <cfRule type="cellIs" dxfId="122" priority="190" stopIfTrue="1" operator="lessThan">
      <formula>-0.1</formula>
    </cfRule>
  </conditionalFormatting>
  <conditionalFormatting sqref="E60:F60">
    <cfRule type="cellIs" dxfId="121" priority="189" stopIfTrue="1" operator="greaterThan">
      <formula xml:space="preserve"> 0.1</formula>
    </cfRule>
  </conditionalFormatting>
  <conditionalFormatting sqref="F60">
    <cfRule type="cellIs" dxfId="120" priority="187" stopIfTrue="1" operator="lessThan">
      <formula>-0.2</formula>
    </cfRule>
    <cfRule type="cellIs" dxfId="119" priority="188" stopIfTrue="1" operator="greaterThan">
      <formula>0.2</formula>
    </cfRule>
  </conditionalFormatting>
  <conditionalFormatting sqref="E60:F60">
    <cfRule type="cellIs" dxfId="118" priority="186" stopIfTrue="1" operator="lessThan">
      <formula>-0.1</formula>
    </cfRule>
  </conditionalFormatting>
  <conditionalFormatting sqref="E60:F60">
    <cfRule type="cellIs" dxfId="117" priority="185" stopIfTrue="1" operator="greaterThan">
      <formula xml:space="preserve"> 0.1</formula>
    </cfRule>
  </conditionalFormatting>
  <conditionalFormatting sqref="O60">
    <cfRule type="cellIs" dxfId="116" priority="182" stopIfTrue="1" operator="lessThan">
      <formula>0</formula>
    </cfRule>
  </conditionalFormatting>
  <conditionalFormatting sqref="O60">
    <cfRule type="cellIs" dxfId="115" priority="183" stopIfTrue="1" operator="between">
      <formula>0.1</formula>
      <formula>1</formula>
    </cfRule>
    <cfRule type="cellIs" dxfId="114" priority="184" stopIfTrue="1" operator="between">
      <formula>-1</formula>
      <formula>-0.1</formula>
    </cfRule>
  </conditionalFormatting>
  <conditionalFormatting sqref="O60">
    <cfRule type="cellIs" dxfId="113" priority="178" stopIfTrue="1" operator="lessThan">
      <formula>-0.1</formula>
    </cfRule>
    <cfRule type="cellIs" dxfId="112" priority="179" stopIfTrue="1" operator="greaterThan">
      <formula>0.1</formula>
    </cfRule>
    <cfRule type="cellIs" dxfId="111" priority="180" stopIfTrue="1" operator="lessThan">
      <formula>-0.1</formula>
    </cfRule>
    <cfRule type="cellIs" dxfId="110" priority="181" stopIfTrue="1" operator="greaterThan">
      <formula>0.1</formula>
    </cfRule>
  </conditionalFormatting>
  <conditionalFormatting sqref="O60">
    <cfRule type="cellIs" dxfId="109" priority="176" stopIfTrue="1" operator="between">
      <formula>0.1</formula>
      <formula>1</formula>
    </cfRule>
    <cfRule type="cellIs" dxfId="108" priority="177" stopIfTrue="1" operator="between">
      <formula>-1</formula>
      <formula>-0.1</formula>
    </cfRule>
  </conditionalFormatting>
  <conditionalFormatting sqref="O60">
    <cfRule type="cellIs" dxfId="107" priority="172" stopIfTrue="1" operator="lessThan">
      <formula>-0.1</formula>
    </cfRule>
    <cfRule type="cellIs" dxfId="106" priority="173" stopIfTrue="1" operator="greaterThan">
      <formula>0.1</formula>
    </cfRule>
    <cfRule type="cellIs" dxfId="105" priority="174" stopIfTrue="1" operator="lessThan">
      <formula>-0.1</formula>
    </cfRule>
    <cfRule type="cellIs" dxfId="104" priority="175" stopIfTrue="1" operator="greaterThan">
      <formula>0.1</formula>
    </cfRule>
  </conditionalFormatting>
  <conditionalFormatting sqref="J60">
    <cfRule type="cellIs" dxfId="103" priority="171" stopIfTrue="1" operator="lessThan">
      <formula>-0.1</formula>
    </cfRule>
  </conditionalFormatting>
  <conditionalFormatting sqref="J60">
    <cfRule type="cellIs" dxfId="102" priority="170" stopIfTrue="1" operator="greaterThan">
      <formula xml:space="preserve"> 0.1</formula>
    </cfRule>
  </conditionalFormatting>
  <conditionalFormatting sqref="J60">
    <cfRule type="cellIs" dxfId="101" priority="169" stopIfTrue="1" operator="lessThan">
      <formula>-0.1</formula>
    </cfRule>
  </conditionalFormatting>
  <conditionalFormatting sqref="J60">
    <cfRule type="cellIs" dxfId="100" priority="168" stopIfTrue="1" operator="greaterThan">
      <formula xml:space="preserve"> 0.1</formula>
    </cfRule>
  </conditionalFormatting>
  <conditionalFormatting sqref="U65:U67">
    <cfRule type="cellIs" dxfId="99" priority="137" stopIfTrue="1" operator="between">
      <formula>0.2</formula>
      <formula>1</formula>
    </cfRule>
    <cfRule type="cellIs" dxfId="98" priority="138" stopIfTrue="1" operator="between">
      <formula>-1</formula>
      <formula>-0.2</formula>
    </cfRule>
  </conditionalFormatting>
  <conditionalFormatting sqref="S65:S67">
    <cfRule type="cellIs" dxfId="97" priority="135" stopIfTrue="1" operator="between">
      <formula>0.2</formula>
      <formula>1</formula>
    </cfRule>
    <cfRule type="cellIs" dxfId="96" priority="136" stopIfTrue="1" operator="between">
      <formula>-1</formula>
      <formula>-0.2</formula>
    </cfRule>
  </conditionalFormatting>
  <conditionalFormatting sqref="F65:F67">
    <cfRule type="cellIs" dxfId="95" priority="133" stopIfTrue="1" operator="lessThan">
      <formula>-0.2</formula>
    </cfRule>
    <cfRule type="cellIs" dxfId="94" priority="134" stopIfTrue="1" operator="greaterThan">
      <formula>0.2</formula>
    </cfRule>
  </conditionalFormatting>
  <conditionalFormatting sqref="F65:F67">
    <cfRule type="cellIs" dxfId="93" priority="131" stopIfTrue="1" operator="between">
      <formula>0.2</formula>
      <formula>1</formula>
    </cfRule>
    <cfRule type="cellIs" dxfId="92" priority="132" stopIfTrue="1" operator="between">
      <formula>-0.2</formula>
      <formula>-1</formula>
    </cfRule>
  </conditionalFormatting>
  <conditionalFormatting sqref="E65:F67">
    <cfRule type="cellIs" dxfId="91" priority="130" stopIfTrue="1" operator="lessThan">
      <formula>-0.1</formula>
    </cfRule>
  </conditionalFormatting>
  <conditionalFormatting sqref="E65:F67">
    <cfRule type="cellIs" dxfId="90" priority="129" stopIfTrue="1" operator="greaterThan">
      <formula xml:space="preserve"> 0.1</formula>
    </cfRule>
  </conditionalFormatting>
  <conditionalFormatting sqref="F65:F66">
    <cfRule type="cellIs" dxfId="89" priority="127" stopIfTrue="1" operator="lessThan">
      <formula>-0.2</formula>
    </cfRule>
    <cfRule type="cellIs" dxfId="88" priority="128" stopIfTrue="1" operator="greaterThan">
      <formula>0.2</formula>
    </cfRule>
  </conditionalFormatting>
  <conditionalFormatting sqref="E65:F67">
    <cfRule type="cellIs" dxfId="87" priority="126" stopIfTrue="1" operator="lessThan">
      <formula>-0.1</formula>
    </cfRule>
  </conditionalFormatting>
  <conditionalFormatting sqref="E65:F67">
    <cfRule type="cellIs" dxfId="86" priority="125" stopIfTrue="1" operator="greaterThan">
      <formula xml:space="preserve"> 0.1</formula>
    </cfRule>
  </conditionalFormatting>
  <conditionalFormatting sqref="S67">
    <cfRule type="cellIs" dxfId="85" priority="123" stopIfTrue="1" operator="between">
      <formula>0.2</formula>
      <formula>1</formula>
    </cfRule>
    <cfRule type="cellIs" dxfId="84" priority="124" stopIfTrue="1" operator="between">
      <formula>-1</formula>
      <formula>-0.2</formula>
    </cfRule>
  </conditionalFormatting>
  <conditionalFormatting sqref="F67">
    <cfRule type="cellIs" dxfId="83" priority="121" stopIfTrue="1" operator="lessThan">
      <formula>-0.2</formula>
    </cfRule>
    <cfRule type="cellIs" dxfId="82" priority="122" stopIfTrue="1" operator="greaterThan">
      <formula>0.2</formula>
    </cfRule>
  </conditionalFormatting>
  <conditionalFormatting sqref="F67">
    <cfRule type="cellIs" dxfId="81" priority="119" stopIfTrue="1" operator="lessThan">
      <formula>-0.2</formula>
    </cfRule>
    <cfRule type="cellIs" dxfId="80" priority="120" stopIfTrue="1" operator="greaterThan">
      <formula>0.2</formula>
    </cfRule>
  </conditionalFormatting>
  <conditionalFormatting sqref="S67">
    <cfRule type="cellIs" dxfId="79" priority="117" stopIfTrue="1" operator="between">
      <formula>0.2</formula>
      <formula>1</formula>
    </cfRule>
    <cfRule type="cellIs" dxfId="78" priority="118" stopIfTrue="1" operator="between">
      <formula>-1</formula>
      <formula>-0.2</formula>
    </cfRule>
  </conditionalFormatting>
  <conditionalFormatting sqref="F67">
    <cfRule type="cellIs" dxfId="77" priority="115" stopIfTrue="1" operator="lessThan">
      <formula>-0.2</formula>
    </cfRule>
    <cfRule type="cellIs" dxfId="76" priority="116" stopIfTrue="1" operator="greaterThan">
      <formula>0.2</formula>
    </cfRule>
  </conditionalFormatting>
  <conditionalFormatting sqref="O65:O67">
    <cfRule type="cellIs" dxfId="75" priority="100" stopIfTrue="1" operator="between">
      <formula>0.1</formula>
      <formula>1</formula>
    </cfRule>
    <cfRule type="cellIs" dxfId="74" priority="101" stopIfTrue="1" operator="between">
      <formula>-1</formula>
      <formula>-0.1</formula>
    </cfRule>
  </conditionalFormatting>
  <conditionalFormatting sqref="O65:O67">
    <cfRule type="cellIs" dxfId="73" priority="112" stopIfTrue="1" operator="lessThan">
      <formula>0</formula>
    </cfRule>
  </conditionalFormatting>
  <conditionalFormatting sqref="O65:O67">
    <cfRule type="cellIs" dxfId="72" priority="113" stopIfTrue="1" operator="between">
      <formula>0.1</formula>
      <formula>1</formula>
    </cfRule>
    <cfRule type="cellIs" dxfId="71" priority="114" stopIfTrue="1" operator="between">
      <formula>-1</formula>
      <formula>-0.1</formula>
    </cfRule>
  </conditionalFormatting>
  <conditionalFormatting sqref="O65:O67">
    <cfRule type="cellIs" dxfId="70" priority="108" stopIfTrue="1" operator="lessThan">
      <formula>-0.1</formula>
    </cfRule>
    <cfRule type="cellIs" dxfId="69" priority="109" stopIfTrue="1" operator="greaterThan">
      <formula>0.1</formula>
    </cfRule>
    <cfRule type="cellIs" dxfId="68" priority="110" stopIfTrue="1" operator="lessThan">
      <formula>-0.1</formula>
    </cfRule>
    <cfRule type="cellIs" dxfId="67" priority="111" stopIfTrue="1" operator="greaterThan">
      <formula>0.1</formula>
    </cfRule>
  </conditionalFormatting>
  <conditionalFormatting sqref="O65:O66">
    <cfRule type="cellIs" dxfId="66" priority="106" stopIfTrue="1" operator="between">
      <formula>0.1</formula>
      <formula>1</formula>
    </cfRule>
    <cfRule type="cellIs" dxfId="65" priority="107" stopIfTrue="1" operator="between">
      <formula>-1</formula>
      <formula>-0.1</formula>
    </cfRule>
  </conditionalFormatting>
  <conditionalFormatting sqref="O65:O66">
    <cfRule type="cellIs" dxfId="64" priority="102" stopIfTrue="1" operator="lessThan">
      <formula>-0.1</formula>
    </cfRule>
    <cfRule type="cellIs" dxfId="63" priority="103" stopIfTrue="1" operator="greaterThan">
      <formula>0.1</formula>
    </cfRule>
    <cfRule type="cellIs" dxfId="62" priority="104" stopIfTrue="1" operator="lessThan">
      <formula>-0.1</formula>
    </cfRule>
    <cfRule type="cellIs" dxfId="61" priority="105" stopIfTrue="1" operator="greaterThan">
      <formula>0.1</formula>
    </cfRule>
  </conditionalFormatting>
  <conditionalFormatting sqref="O65:O67">
    <cfRule type="cellIs" dxfId="60" priority="96" stopIfTrue="1" operator="lessThan">
      <formula>-0.1</formula>
    </cfRule>
    <cfRule type="cellIs" dxfId="59" priority="97" stopIfTrue="1" operator="greaterThan">
      <formula>0.1</formula>
    </cfRule>
    <cfRule type="cellIs" dxfId="58" priority="98" stopIfTrue="1" operator="lessThan">
      <formula>-0.1</formula>
    </cfRule>
    <cfRule type="cellIs" dxfId="57" priority="99" stopIfTrue="1" operator="greaterThan">
      <formula>0.1</formula>
    </cfRule>
  </conditionalFormatting>
  <conditionalFormatting sqref="O65:O67">
    <cfRule type="cellIs" dxfId="56" priority="94" stopIfTrue="1" operator="between">
      <formula>0.1</formula>
      <formula>1</formula>
    </cfRule>
    <cfRule type="cellIs" dxfId="55" priority="95" stopIfTrue="1" operator="between">
      <formula>-1</formula>
      <formula>-0.1</formula>
    </cfRule>
  </conditionalFormatting>
  <conditionalFormatting sqref="O65:O67">
    <cfRule type="cellIs" dxfId="54" priority="90" stopIfTrue="1" operator="lessThan">
      <formula>-0.1</formula>
    </cfRule>
    <cfRule type="cellIs" dxfId="53" priority="91" stopIfTrue="1" operator="greaterThan">
      <formula>0.1</formula>
    </cfRule>
    <cfRule type="cellIs" dxfId="52" priority="92" stopIfTrue="1" operator="lessThan">
      <formula>-0.1</formula>
    </cfRule>
    <cfRule type="cellIs" dxfId="51" priority="93" stopIfTrue="1" operator="greaterThan">
      <formula>0.1</formula>
    </cfRule>
  </conditionalFormatting>
  <conditionalFormatting sqref="O65:O67">
    <cfRule type="cellIs" dxfId="50" priority="88" stopIfTrue="1" operator="between">
      <formula>0.1</formula>
      <formula>1</formula>
    </cfRule>
    <cfRule type="cellIs" dxfId="49" priority="89" stopIfTrue="1" operator="between">
      <formula>-1</formula>
      <formula>-0.1</formula>
    </cfRule>
  </conditionalFormatting>
  <conditionalFormatting sqref="O65:O67">
    <cfRule type="cellIs" dxfId="48" priority="84" stopIfTrue="1" operator="lessThan">
      <formula>-0.1</formula>
    </cfRule>
    <cfRule type="cellIs" dxfId="47" priority="85" stopIfTrue="1" operator="greaterThan">
      <formula>0.1</formula>
    </cfRule>
    <cfRule type="cellIs" dxfId="46" priority="86" stopIfTrue="1" operator="lessThan">
      <formula>-0.1</formula>
    </cfRule>
    <cfRule type="cellIs" dxfId="45" priority="87" stopIfTrue="1" operator="greaterThan">
      <formula>0.1</formula>
    </cfRule>
  </conditionalFormatting>
  <conditionalFormatting sqref="J65:J67">
    <cfRule type="cellIs" dxfId="44" priority="83" stopIfTrue="1" operator="lessThan">
      <formula>-0.1</formula>
    </cfRule>
  </conditionalFormatting>
  <conditionalFormatting sqref="J65:J67">
    <cfRule type="cellIs" dxfId="43" priority="82" stopIfTrue="1" operator="greaterThan">
      <formula xml:space="preserve"> 0.1</formula>
    </cfRule>
  </conditionalFormatting>
  <conditionalFormatting sqref="J65:J66">
    <cfRule type="cellIs" dxfId="42" priority="81" stopIfTrue="1" operator="lessThan">
      <formula>-0.1</formula>
    </cfRule>
  </conditionalFormatting>
  <conditionalFormatting sqref="J65:J66">
    <cfRule type="cellIs" dxfId="41" priority="80" stopIfTrue="1" operator="greaterThan">
      <formula xml:space="preserve"> 0.1</formula>
    </cfRule>
  </conditionalFormatting>
  <conditionalFormatting sqref="J65:J67">
    <cfRule type="cellIs" dxfId="40" priority="79" stopIfTrue="1" operator="lessThan">
      <formula>-0.1</formula>
    </cfRule>
  </conditionalFormatting>
  <conditionalFormatting sqref="J65:J67">
    <cfRule type="cellIs" dxfId="39" priority="78" stopIfTrue="1" operator="greaterThan">
      <formula xml:space="preserve"> 0.1</formula>
    </cfRule>
  </conditionalFormatting>
  <conditionalFormatting sqref="J65:J67">
    <cfRule type="cellIs" dxfId="38" priority="77" stopIfTrue="1" operator="lessThan">
      <formula>-0.1</formula>
    </cfRule>
  </conditionalFormatting>
  <conditionalFormatting sqref="J65:J67">
    <cfRule type="cellIs" dxfId="37" priority="76" stopIfTrue="1" operator="greaterThan">
      <formula xml:space="preserve"> 0.1</formula>
    </cfRule>
  </conditionalFormatting>
  <conditionalFormatting sqref="J65:J67">
    <cfRule type="cellIs" dxfId="36" priority="75" stopIfTrue="1" operator="lessThan">
      <formula>-0.1</formula>
    </cfRule>
  </conditionalFormatting>
  <conditionalFormatting sqref="J65:J67">
    <cfRule type="cellIs" dxfId="35" priority="74" stopIfTrue="1" operator="greaterThan">
      <formula xml:space="preserve"> 0.1</formula>
    </cfRule>
  </conditionalFormatting>
  <conditionalFormatting sqref="S64">
    <cfRule type="cellIs" dxfId="34" priority="72" stopIfTrue="1" operator="between">
      <formula>0.2</formula>
      <formula>1</formula>
    </cfRule>
    <cfRule type="cellIs" dxfId="33" priority="73" stopIfTrue="1" operator="between">
      <formula>-1</formula>
      <formula>-0.2</formula>
    </cfRule>
  </conditionalFormatting>
  <conditionalFormatting sqref="F64">
    <cfRule type="cellIs" dxfId="32" priority="70" stopIfTrue="1" operator="lessThan">
      <formula>-0.2</formula>
    </cfRule>
    <cfRule type="cellIs" dxfId="31" priority="71" stopIfTrue="1" operator="greaterThan">
      <formula>0.2</formula>
    </cfRule>
  </conditionalFormatting>
  <conditionalFormatting sqref="F64">
    <cfRule type="cellIs" dxfId="30" priority="68" stopIfTrue="1" operator="between">
      <formula>0.2</formula>
      <formula>1</formula>
    </cfRule>
    <cfRule type="cellIs" dxfId="29" priority="69" stopIfTrue="1" operator="between">
      <formula>-0.2</formula>
      <formula>-1</formula>
    </cfRule>
  </conditionalFormatting>
  <conditionalFormatting sqref="E64:F64">
    <cfRule type="cellIs" dxfId="28" priority="67" stopIfTrue="1" operator="lessThan">
      <formula>-0.1</formula>
    </cfRule>
  </conditionalFormatting>
  <conditionalFormatting sqref="E64:F64">
    <cfRule type="cellIs" dxfId="27" priority="66" stopIfTrue="1" operator="greaterThan">
      <formula xml:space="preserve"> 0.1</formula>
    </cfRule>
  </conditionalFormatting>
  <conditionalFormatting sqref="F64">
    <cfRule type="cellIs" dxfId="26" priority="64" stopIfTrue="1" operator="lessThan">
      <formula>-0.2</formula>
    </cfRule>
    <cfRule type="cellIs" dxfId="25" priority="65" stopIfTrue="1" operator="greaterThan">
      <formula>0.2</formula>
    </cfRule>
  </conditionalFormatting>
  <conditionalFormatting sqref="E64:F64">
    <cfRule type="cellIs" dxfId="24" priority="63" stopIfTrue="1" operator="lessThan">
      <formula>-0.1</formula>
    </cfRule>
  </conditionalFormatting>
  <conditionalFormatting sqref="E64:F64">
    <cfRule type="cellIs" dxfId="23" priority="62" stopIfTrue="1" operator="greaterThan">
      <formula xml:space="preserve"> 0.1</formula>
    </cfRule>
  </conditionalFormatting>
  <conditionalFormatting sqref="O64">
    <cfRule type="cellIs" dxfId="22" priority="59" stopIfTrue="1" operator="lessThan">
      <formula>0</formula>
    </cfRule>
  </conditionalFormatting>
  <conditionalFormatting sqref="O64">
    <cfRule type="cellIs" dxfId="21" priority="60" stopIfTrue="1" operator="between">
      <formula>0.1</formula>
      <formula>1</formula>
    </cfRule>
    <cfRule type="cellIs" dxfId="20" priority="61" stopIfTrue="1" operator="between">
      <formula>-1</formula>
      <formula>-0.1</formula>
    </cfRule>
  </conditionalFormatting>
  <conditionalFormatting sqref="O64">
    <cfRule type="cellIs" dxfId="19" priority="55" stopIfTrue="1" operator="lessThan">
      <formula>-0.1</formula>
    </cfRule>
    <cfRule type="cellIs" dxfId="18" priority="56" stopIfTrue="1" operator="greaterThan">
      <formula>0.1</formula>
    </cfRule>
    <cfRule type="cellIs" dxfId="17" priority="57" stopIfTrue="1" operator="lessThan">
      <formula>-0.1</formula>
    </cfRule>
    <cfRule type="cellIs" dxfId="16" priority="58" stopIfTrue="1" operator="greaterThan">
      <formula>0.1</formula>
    </cfRule>
  </conditionalFormatting>
  <conditionalFormatting sqref="O64">
    <cfRule type="cellIs" dxfId="15" priority="53" stopIfTrue="1" operator="between">
      <formula>0.1</formula>
      <formula>1</formula>
    </cfRule>
    <cfRule type="cellIs" dxfId="14" priority="54" stopIfTrue="1" operator="between">
      <formula>-1</formula>
      <formula>-0.1</formula>
    </cfRule>
  </conditionalFormatting>
  <conditionalFormatting sqref="O64">
    <cfRule type="cellIs" dxfId="13" priority="49" stopIfTrue="1" operator="lessThan">
      <formula>-0.1</formula>
    </cfRule>
    <cfRule type="cellIs" dxfId="12" priority="50" stopIfTrue="1" operator="greaterThan">
      <formula>0.1</formula>
    </cfRule>
    <cfRule type="cellIs" dxfId="11" priority="51" stopIfTrue="1" operator="lessThan">
      <formula>-0.1</formula>
    </cfRule>
    <cfRule type="cellIs" dxfId="10" priority="52" stopIfTrue="1" operator="greaterThan">
      <formula>0.1</formula>
    </cfRule>
  </conditionalFormatting>
  <conditionalFormatting sqref="J64">
    <cfRule type="cellIs" dxfId="9" priority="48" stopIfTrue="1" operator="lessThan">
      <formula>-0.1</formula>
    </cfRule>
  </conditionalFormatting>
  <conditionalFormatting sqref="J64">
    <cfRule type="cellIs" dxfId="8" priority="47" stopIfTrue="1" operator="greaterThan">
      <formula xml:space="preserve"> 0.1</formula>
    </cfRule>
  </conditionalFormatting>
  <conditionalFormatting sqref="J64">
    <cfRule type="cellIs" dxfId="7" priority="46" stopIfTrue="1" operator="lessThan">
      <formula>-0.1</formula>
    </cfRule>
  </conditionalFormatting>
  <conditionalFormatting sqref="J64">
    <cfRule type="cellIs" dxfId="6" priority="45" stopIfTrue="1" operator="greaterThan">
      <formula xml:space="preserve"> 0.1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0" zoomScaleNormal="100" workbookViewId="0">
      <selection sqref="A1:D33"/>
    </sheetView>
  </sheetViews>
  <sheetFormatPr baseColWidth="10" defaultRowHeight="14.5" x14ac:dyDescent="0.35"/>
  <cols>
    <col min="1" max="1" width="63" customWidth="1"/>
    <col min="2" max="2" width="25.90625" customWidth="1"/>
    <col min="3" max="3" width="25.6328125" customWidth="1"/>
    <col min="4" max="4" width="55.453125" customWidth="1"/>
  </cols>
  <sheetData>
    <row r="1" spans="1:4" ht="18" x14ac:dyDescent="0.4">
      <c r="A1" s="307" t="s">
        <v>111</v>
      </c>
    </row>
    <row r="2" spans="1:4" ht="15.5" x14ac:dyDescent="0.35">
      <c r="A2" s="443" t="s">
        <v>112</v>
      </c>
      <c r="B2" s="444"/>
      <c r="C2" s="444"/>
      <c r="D2" s="444"/>
    </row>
    <row r="5" spans="1:4" ht="48.75" customHeight="1" x14ac:dyDescent="0.35">
      <c r="A5" s="308" t="s">
        <v>113</v>
      </c>
      <c r="B5" s="252" t="s">
        <v>114</v>
      </c>
      <c r="C5" s="252" t="s">
        <v>115</v>
      </c>
      <c r="D5" s="253" t="s">
        <v>122</v>
      </c>
    </row>
    <row r="6" spans="1:4" ht="19.5" customHeight="1" x14ac:dyDescent="0.35">
      <c r="A6" s="254" t="s">
        <v>116</v>
      </c>
      <c r="B6" s="255"/>
      <c r="C6" s="256"/>
      <c r="D6" s="257"/>
    </row>
    <row r="7" spans="1:4" ht="15.5" x14ac:dyDescent="0.35">
      <c r="A7" s="258"/>
      <c r="B7" s="259"/>
      <c r="C7" s="259"/>
      <c r="D7" s="260"/>
    </row>
    <row r="8" spans="1:4" ht="15.5" x14ac:dyDescent="0.35">
      <c r="A8" s="261"/>
      <c r="B8" s="262"/>
      <c r="C8" s="262"/>
      <c r="D8" s="260"/>
    </row>
    <row r="9" spans="1:4" ht="15.5" x14ac:dyDescent="0.35">
      <c r="A9" s="261"/>
      <c r="B9" s="262"/>
      <c r="C9" s="263"/>
      <c r="D9" s="260"/>
    </row>
    <row r="10" spans="1:4" ht="15.5" x14ac:dyDescent="0.35">
      <c r="A10" s="261"/>
      <c r="B10" s="262"/>
      <c r="C10" s="262"/>
      <c r="D10" s="260"/>
    </row>
    <row r="11" spans="1:4" ht="15.5" x14ac:dyDescent="0.35">
      <c r="A11" s="261"/>
      <c r="B11" s="262"/>
      <c r="C11" s="262"/>
      <c r="D11" s="260"/>
    </row>
    <row r="12" spans="1:4" ht="15.5" x14ac:dyDescent="0.35">
      <c r="A12" s="264" t="s">
        <v>117</v>
      </c>
      <c r="B12" s="265">
        <f>SUM(B7:B11)</f>
        <v>0</v>
      </c>
      <c r="C12" s="265">
        <f>SUM(C7:C11)</f>
        <v>0</v>
      </c>
      <c r="D12" s="266"/>
    </row>
    <row r="13" spans="1:4" ht="19.5" customHeight="1" x14ac:dyDescent="0.35">
      <c r="A13" s="254" t="s">
        <v>119</v>
      </c>
      <c r="B13" s="255"/>
      <c r="C13" s="256"/>
      <c r="D13" s="257"/>
    </row>
    <row r="14" spans="1:4" ht="15.5" x14ac:dyDescent="0.35">
      <c r="A14" s="258"/>
      <c r="B14" s="262"/>
      <c r="C14" s="262"/>
      <c r="D14" s="267"/>
    </row>
    <row r="15" spans="1:4" ht="15.5" x14ac:dyDescent="0.35">
      <c r="A15" s="261"/>
      <c r="B15" s="262"/>
      <c r="C15" s="262"/>
      <c r="D15" s="267"/>
    </row>
    <row r="16" spans="1:4" ht="15.5" x14ac:dyDescent="0.35">
      <c r="A16" s="261"/>
      <c r="B16" s="262"/>
      <c r="C16" s="262"/>
      <c r="D16" s="267"/>
    </row>
    <row r="17" spans="1:6" ht="15.5" x14ac:dyDescent="0.35">
      <c r="A17" s="261"/>
      <c r="B17" s="262"/>
      <c r="C17" s="262"/>
      <c r="D17" s="267"/>
    </row>
    <row r="18" spans="1:6" ht="15.5" x14ac:dyDescent="0.35">
      <c r="A18" s="261"/>
      <c r="B18" s="262"/>
      <c r="C18" s="262"/>
      <c r="D18" s="267"/>
    </row>
    <row r="19" spans="1:6" ht="15.5" x14ac:dyDescent="0.35">
      <c r="A19" s="268" t="s">
        <v>117</v>
      </c>
      <c r="B19" s="269">
        <f>SUM(B14:B18)</f>
        <v>0</v>
      </c>
      <c r="C19" s="269">
        <f>SUM(C14:C18)</f>
        <v>0</v>
      </c>
      <c r="D19" s="266"/>
    </row>
    <row r="20" spans="1:6" ht="19.5" customHeight="1" x14ac:dyDescent="0.35">
      <c r="A20" s="254" t="s">
        <v>118</v>
      </c>
      <c r="B20" s="255"/>
      <c r="C20" s="256"/>
      <c r="D20" s="257"/>
    </row>
    <row r="21" spans="1:6" ht="15.5" x14ac:dyDescent="0.35">
      <c r="A21" s="258"/>
      <c r="B21" s="259"/>
      <c r="C21" s="259"/>
      <c r="D21" s="260"/>
    </row>
    <row r="22" spans="1:6" ht="15.5" x14ac:dyDescent="0.35">
      <c r="A22" s="261"/>
      <c r="B22" s="259"/>
      <c r="C22" s="259"/>
      <c r="D22" s="260"/>
    </row>
    <row r="23" spans="1:6" ht="15.5" x14ac:dyDescent="0.35">
      <c r="A23" s="261"/>
      <c r="B23" s="259"/>
      <c r="C23" s="259"/>
      <c r="D23" s="260"/>
    </row>
    <row r="24" spans="1:6" ht="15.5" x14ac:dyDescent="0.35">
      <c r="A24" s="261"/>
      <c r="B24" s="259"/>
      <c r="C24" s="259"/>
      <c r="D24" s="260"/>
    </row>
    <row r="25" spans="1:6" ht="15.5" x14ac:dyDescent="0.35">
      <c r="A25" s="261"/>
      <c r="B25" s="259"/>
      <c r="C25" s="259"/>
      <c r="D25" s="260"/>
    </row>
    <row r="26" spans="1:6" ht="15.5" x14ac:dyDescent="0.35">
      <c r="A26" s="264" t="s">
        <v>117</v>
      </c>
      <c r="B26" s="265">
        <f>SUM(B21:B25)</f>
        <v>0</v>
      </c>
      <c r="C26" s="265">
        <f>SUM(C21:C25)</f>
        <v>0</v>
      </c>
      <c r="D26" s="266"/>
    </row>
    <row r="29" spans="1:6" ht="15.5" x14ac:dyDescent="0.35">
      <c r="A29" s="270" t="s">
        <v>120</v>
      </c>
      <c r="B29" s="271">
        <f>SUM(B12,B26,B19)</f>
        <v>0</v>
      </c>
      <c r="C29" s="271">
        <f>SUM(C12,C26,C19)</f>
        <v>0</v>
      </c>
      <c r="D29" s="272"/>
    </row>
    <row r="30" spans="1:6" ht="15.5" x14ac:dyDescent="0.35">
      <c r="A30" s="273"/>
      <c r="B30" s="273"/>
      <c r="C30" s="274"/>
      <c r="D30" s="275"/>
      <c r="E30" s="17"/>
      <c r="F30" s="17"/>
    </row>
    <row r="31" spans="1:6" x14ac:dyDescent="0.35">
      <c r="A31" s="276"/>
      <c r="B31" s="277"/>
      <c r="C31" s="278"/>
    </row>
    <row r="32" spans="1:6" ht="15" thickBot="1" x14ac:dyDescent="0.4"/>
    <row r="33" spans="1:2" ht="31.5" thickBot="1" x14ac:dyDescent="0.4">
      <c r="A33" s="138" t="s">
        <v>157</v>
      </c>
      <c r="B33" s="139" t="s">
        <v>121</v>
      </c>
    </row>
  </sheetData>
  <mergeCells count="1">
    <mergeCell ref="A2:D2"/>
  </mergeCells>
  <pageMargins left="0.7" right="0.7" top="0.75" bottom="0.75" header="0.3" footer="0.3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2"/>
  <sheetViews>
    <sheetView tabSelected="1" zoomScaleNormal="100" workbookViewId="0">
      <selection activeCell="D2" sqref="D2"/>
    </sheetView>
  </sheetViews>
  <sheetFormatPr baseColWidth="10" defaultRowHeight="14.5" x14ac:dyDescent="0.35"/>
  <cols>
    <col min="1" max="1" width="20.54296875" customWidth="1"/>
    <col min="2" max="2" width="15.453125" customWidth="1"/>
    <col min="3" max="3" width="15.36328125" customWidth="1"/>
    <col min="4" max="4" width="13.08984375" customWidth="1"/>
    <col min="5" max="5" width="83.453125" customWidth="1"/>
  </cols>
  <sheetData>
    <row r="1" spans="1:25" ht="18.5" x14ac:dyDescent="0.45">
      <c r="D1" s="449" t="s">
        <v>7</v>
      </c>
      <c r="E1" s="450"/>
    </row>
    <row r="2" spans="1:25" x14ac:dyDescent="0.35">
      <c r="A2" s="12"/>
      <c r="B2" s="13"/>
      <c r="C2" s="11"/>
      <c r="D2" s="442"/>
      <c r="E2" s="11"/>
    </row>
    <row r="3" spans="1:25" ht="18.5" x14ac:dyDescent="0.35">
      <c r="A3" s="18" t="s">
        <v>160</v>
      </c>
      <c r="B3" s="18"/>
      <c r="C3" s="18"/>
      <c r="D3" s="18"/>
      <c r="E3" s="18"/>
    </row>
    <row r="4" spans="1:25" ht="39" x14ac:dyDescent="0.35">
      <c r="A4" s="21" t="s">
        <v>5</v>
      </c>
      <c r="B4" s="19" t="s">
        <v>152</v>
      </c>
      <c r="C4" s="19" t="s">
        <v>1</v>
      </c>
      <c r="D4" s="19" t="s">
        <v>2</v>
      </c>
      <c r="E4" s="20" t="s">
        <v>3</v>
      </c>
    </row>
    <row r="5" spans="1:25" x14ac:dyDescent="0.35">
      <c r="A5" s="424" t="s">
        <v>6</v>
      </c>
      <c r="B5" s="3"/>
      <c r="C5" s="4"/>
      <c r="D5" s="435">
        <f>SUM(D6:D10)</f>
        <v>0</v>
      </c>
      <c r="E5" s="5"/>
    </row>
    <row r="6" spans="1:25" x14ac:dyDescent="0.35">
      <c r="A6" s="6"/>
      <c r="B6" s="7"/>
      <c r="C6" s="6"/>
      <c r="D6" s="6">
        <f t="shared" ref="D6:D10" si="0">B6*C6</f>
        <v>0</v>
      </c>
      <c r="E6" s="6"/>
    </row>
    <row r="7" spans="1:25" s="17" customFormat="1" x14ac:dyDescent="0.35">
      <c r="A7" s="6"/>
      <c r="B7" s="7"/>
      <c r="C7" s="6"/>
      <c r="D7" s="6">
        <f t="shared" si="0"/>
        <v>0</v>
      </c>
      <c r="E7" s="6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s="17" customFormat="1" x14ac:dyDescent="0.35">
      <c r="A8" s="6"/>
      <c r="B8" s="7"/>
      <c r="C8" s="6"/>
      <c r="D8" s="6">
        <f t="shared" si="0"/>
        <v>0</v>
      </c>
      <c r="E8" s="6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s="17" customFormat="1" x14ac:dyDescent="0.35">
      <c r="A9" s="6"/>
      <c r="B9" s="7"/>
      <c r="C9" s="6"/>
      <c r="D9" s="6">
        <f t="shared" si="0"/>
        <v>0</v>
      </c>
      <c r="E9" s="6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17" customFormat="1" x14ac:dyDescent="0.35">
      <c r="A10" s="6"/>
      <c r="B10" s="7"/>
      <c r="C10" s="6"/>
      <c r="D10" s="6">
        <f t="shared" si="0"/>
        <v>0</v>
      </c>
      <c r="E10" s="6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ht="31.5" customHeight="1" x14ac:dyDescent="0.35">
      <c r="A11" s="445" t="s">
        <v>161</v>
      </c>
      <c r="B11" s="446"/>
      <c r="C11" s="446"/>
      <c r="D11" s="437">
        <f>SUM(D12:D16)</f>
        <v>0</v>
      </c>
      <c r="E11" s="436"/>
    </row>
    <row r="12" spans="1:25" x14ac:dyDescent="0.35">
      <c r="A12" s="6"/>
      <c r="B12" s="7"/>
      <c r="C12" s="6"/>
      <c r="D12" s="6">
        <f t="shared" ref="D12:D16" si="1">B12*C12</f>
        <v>0</v>
      </c>
      <c r="E12" s="6"/>
    </row>
    <row r="13" spans="1:25" x14ac:dyDescent="0.35">
      <c r="A13" s="6"/>
      <c r="B13" s="7"/>
      <c r="C13" s="6"/>
      <c r="D13" s="6">
        <f t="shared" si="1"/>
        <v>0</v>
      </c>
      <c r="E13" s="6"/>
    </row>
    <row r="14" spans="1:25" x14ac:dyDescent="0.35">
      <c r="A14" s="6"/>
      <c r="B14" s="7"/>
      <c r="C14" s="6"/>
      <c r="D14" s="6">
        <f t="shared" si="1"/>
        <v>0</v>
      </c>
      <c r="E14" s="6"/>
    </row>
    <row r="15" spans="1:25" x14ac:dyDescent="0.35">
      <c r="A15" s="6"/>
      <c r="B15" s="7"/>
      <c r="C15" s="6"/>
      <c r="D15" s="6">
        <f t="shared" si="1"/>
        <v>0</v>
      </c>
      <c r="E15" s="6"/>
    </row>
    <row r="16" spans="1:25" x14ac:dyDescent="0.35">
      <c r="A16" s="6"/>
      <c r="B16" s="7"/>
      <c r="C16" s="440"/>
      <c r="D16" s="6">
        <f t="shared" si="1"/>
        <v>0</v>
      </c>
      <c r="E16" s="6"/>
    </row>
    <row r="17" spans="1:5" x14ac:dyDescent="0.35">
      <c r="A17" s="6"/>
      <c r="B17" s="22" t="s">
        <v>0</v>
      </c>
      <c r="C17" s="23"/>
      <c r="D17" s="425">
        <f>D5+D11</f>
        <v>0</v>
      </c>
      <c r="E17" s="6"/>
    </row>
    <row r="18" spans="1:5" x14ac:dyDescent="0.35">
      <c r="A18" s="6"/>
      <c r="B18" s="6"/>
      <c r="C18" s="6"/>
      <c r="D18" s="6"/>
      <c r="E18" s="6"/>
    </row>
    <row r="19" spans="1:5" x14ac:dyDescent="0.35">
      <c r="A19" s="6"/>
      <c r="B19" s="6"/>
      <c r="C19" s="6"/>
      <c r="D19" s="6"/>
      <c r="E19" s="6"/>
    </row>
    <row r="20" spans="1:5" x14ac:dyDescent="0.35">
      <c r="A20" s="426" t="s">
        <v>167</v>
      </c>
      <c r="B20" s="427"/>
      <c r="C20" s="1"/>
      <c r="D20" s="1"/>
      <c r="E20" s="1"/>
    </row>
    <row r="21" spans="1:5" x14ac:dyDescent="0.35">
      <c r="A21" s="1"/>
      <c r="B21" s="2"/>
      <c r="C21" s="1"/>
      <c r="D21" s="1"/>
      <c r="E21" s="1"/>
    </row>
    <row r="22" spans="1:5" ht="39" x14ac:dyDescent="0.35">
      <c r="A22" s="14" t="s">
        <v>162</v>
      </c>
      <c r="B22" s="428" t="s">
        <v>152</v>
      </c>
      <c r="C22" s="428" t="s">
        <v>1</v>
      </c>
      <c r="D22" s="428" t="s">
        <v>2</v>
      </c>
      <c r="E22" s="428" t="s">
        <v>163</v>
      </c>
    </row>
    <row r="23" spans="1:5" ht="31.5" customHeight="1" x14ac:dyDescent="0.35">
      <c r="A23" s="445" t="s">
        <v>164</v>
      </c>
      <c r="B23" s="446"/>
      <c r="C23" s="446"/>
      <c r="D23" s="438">
        <f>SUM(D24:D28)</f>
        <v>0</v>
      </c>
      <c r="E23" s="429"/>
    </row>
    <row r="24" spans="1:5" x14ac:dyDescent="0.35">
      <c r="A24" s="6"/>
      <c r="B24" s="7"/>
      <c r="C24" s="6"/>
      <c r="D24" s="6">
        <f>B24*C24</f>
        <v>0</v>
      </c>
      <c r="E24" s="250"/>
    </row>
    <row r="25" spans="1:5" x14ac:dyDescent="0.35">
      <c r="A25" s="6"/>
      <c r="B25" s="7"/>
      <c r="C25" s="6"/>
      <c r="D25" s="6">
        <f t="shared" ref="D25:D28" si="2">B25*C25</f>
        <v>0</v>
      </c>
      <c r="E25" s="250"/>
    </row>
    <row r="26" spans="1:5" x14ac:dyDescent="0.35">
      <c r="A26" s="6"/>
      <c r="B26" s="7"/>
      <c r="C26" s="6"/>
      <c r="D26" s="6">
        <f t="shared" si="2"/>
        <v>0</v>
      </c>
      <c r="E26" s="250"/>
    </row>
    <row r="27" spans="1:5" x14ac:dyDescent="0.35">
      <c r="A27" s="6"/>
      <c r="B27" s="7"/>
      <c r="C27" s="6"/>
      <c r="D27" s="6">
        <f t="shared" si="2"/>
        <v>0</v>
      </c>
      <c r="E27" s="250"/>
    </row>
    <row r="28" spans="1:5" x14ac:dyDescent="0.35">
      <c r="A28" s="6"/>
      <c r="B28" s="7"/>
      <c r="C28" s="6"/>
      <c r="D28" s="6">
        <f t="shared" si="2"/>
        <v>0</v>
      </c>
      <c r="E28" s="250"/>
    </row>
    <row r="29" spans="1:5" ht="31.5" customHeight="1" x14ac:dyDescent="0.35">
      <c r="A29" s="445" t="s">
        <v>4</v>
      </c>
      <c r="B29" s="446"/>
      <c r="C29" s="446"/>
      <c r="D29" s="438">
        <f>SUM(D30:D34)</f>
        <v>0</v>
      </c>
      <c r="E29" s="429"/>
    </row>
    <row r="30" spans="1:5" x14ac:dyDescent="0.35">
      <c r="A30" s="6"/>
      <c r="B30" s="7"/>
      <c r="C30" s="6"/>
      <c r="D30" s="6">
        <f t="shared" ref="D30:D34" si="3">B30*C30</f>
        <v>0</v>
      </c>
      <c r="E30" s="430"/>
    </row>
    <row r="31" spans="1:5" x14ac:dyDescent="0.35">
      <c r="A31" s="6"/>
      <c r="B31" s="7"/>
      <c r="C31" s="6"/>
      <c r="D31" s="6">
        <f t="shared" si="3"/>
        <v>0</v>
      </c>
      <c r="E31" s="430"/>
    </row>
    <row r="32" spans="1:5" x14ac:dyDescent="0.35">
      <c r="A32" s="6"/>
      <c r="B32" s="7"/>
      <c r="C32" s="6"/>
      <c r="D32" s="6">
        <f t="shared" si="3"/>
        <v>0</v>
      </c>
      <c r="E32" s="430"/>
    </row>
    <row r="33" spans="1:5" x14ac:dyDescent="0.35">
      <c r="A33" s="6"/>
      <c r="B33" s="7"/>
      <c r="C33" s="6"/>
      <c r="D33" s="6">
        <f t="shared" si="3"/>
        <v>0</v>
      </c>
      <c r="E33" s="430"/>
    </row>
    <row r="34" spans="1:5" x14ac:dyDescent="0.35">
      <c r="A34" s="6"/>
      <c r="B34" s="7"/>
      <c r="C34" s="6"/>
      <c r="D34" s="6">
        <f t="shared" si="3"/>
        <v>0</v>
      </c>
      <c r="E34" s="430"/>
    </row>
    <row r="35" spans="1:5" x14ac:dyDescent="0.35">
      <c r="A35" s="16" t="s">
        <v>175</v>
      </c>
      <c r="B35" s="8"/>
      <c r="C35" s="9"/>
      <c r="D35" s="10"/>
      <c r="E35" s="429"/>
    </row>
    <row r="36" spans="1:5" x14ac:dyDescent="0.35">
      <c r="A36" s="431" t="s">
        <v>165</v>
      </c>
      <c r="B36" s="3"/>
      <c r="C36" s="4"/>
      <c r="D36" s="438">
        <f>SUM(D37:D41)</f>
        <v>0</v>
      </c>
      <c r="E36" s="432"/>
    </row>
    <row r="37" spans="1:5" x14ac:dyDescent="0.35">
      <c r="A37" s="6"/>
      <c r="B37" s="7"/>
      <c r="C37" s="6"/>
      <c r="D37" s="6">
        <f t="shared" ref="D37:D41" si="4">B37*C37</f>
        <v>0</v>
      </c>
      <c r="E37" s="6"/>
    </row>
    <row r="38" spans="1:5" x14ac:dyDescent="0.35">
      <c r="A38" s="6"/>
      <c r="B38" s="7"/>
      <c r="C38" s="6"/>
      <c r="D38" s="6">
        <f t="shared" si="4"/>
        <v>0</v>
      </c>
      <c r="E38" s="6"/>
    </row>
    <row r="39" spans="1:5" x14ac:dyDescent="0.35">
      <c r="A39" s="6"/>
      <c r="B39" s="7"/>
      <c r="C39" s="6"/>
      <c r="D39" s="6">
        <f t="shared" si="4"/>
        <v>0</v>
      </c>
      <c r="E39" s="6"/>
    </row>
    <row r="40" spans="1:5" x14ac:dyDescent="0.35">
      <c r="A40" s="6"/>
      <c r="B40" s="7"/>
      <c r="C40" s="6"/>
      <c r="D40" s="6">
        <f t="shared" si="4"/>
        <v>0</v>
      </c>
      <c r="E40" s="6"/>
    </row>
    <row r="41" spans="1:5" x14ac:dyDescent="0.35">
      <c r="A41" s="6"/>
      <c r="B41" s="7"/>
      <c r="C41" s="6"/>
      <c r="D41" s="6">
        <f t="shared" si="4"/>
        <v>0</v>
      </c>
      <c r="E41" s="6"/>
    </row>
    <row r="42" spans="1:5" x14ac:dyDescent="0.35">
      <c r="A42" s="433" t="s">
        <v>166</v>
      </c>
      <c r="B42" s="8"/>
      <c r="C42" s="9"/>
      <c r="D42" s="438">
        <f>SUM(D43:D47)</f>
        <v>0</v>
      </c>
      <c r="E42" s="429"/>
    </row>
    <row r="43" spans="1:5" x14ac:dyDescent="0.35">
      <c r="A43" s="6"/>
      <c r="B43" s="7"/>
      <c r="C43" s="6"/>
      <c r="D43" s="6">
        <f t="shared" ref="D43:D47" si="5">B43*C43</f>
        <v>0</v>
      </c>
      <c r="E43" s="6"/>
    </row>
    <row r="44" spans="1:5" x14ac:dyDescent="0.35">
      <c r="A44" s="6"/>
      <c r="B44" s="7"/>
      <c r="C44" s="6"/>
      <c r="D44" s="6">
        <f t="shared" si="5"/>
        <v>0</v>
      </c>
      <c r="E44" s="6"/>
    </row>
    <row r="45" spans="1:5" x14ac:dyDescent="0.35">
      <c r="A45" s="6"/>
      <c r="B45" s="7"/>
      <c r="C45" s="6"/>
      <c r="D45" s="6">
        <f t="shared" si="5"/>
        <v>0</v>
      </c>
      <c r="E45" s="6"/>
    </row>
    <row r="46" spans="1:5" x14ac:dyDescent="0.35">
      <c r="A46" s="6"/>
      <c r="B46" s="7"/>
      <c r="C46" s="6"/>
      <c r="D46" s="6">
        <f t="shared" si="5"/>
        <v>0</v>
      </c>
      <c r="E46" s="6"/>
    </row>
    <row r="47" spans="1:5" x14ac:dyDescent="0.35">
      <c r="A47" s="6"/>
      <c r="B47" s="7"/>
      <c r="C47" s="6"/>
      <c r="D47" s="6">
        <f t="shared" si="5"/>
        <v>0</v>
      </c>
      <c r="E47" s="251"/>
    </row>
    <row r="48" spans="1:5" x14ac:dyDescent="0.35">
      <c r="B48" s="14" t="s">
        <v>0</v>
      </c>
      <c r="C48" s="15"/>
      <c r="D48" s="434">
        <f>D23+D29+D36+D42</f>
        <v>0</v>
      </c>
      <c r="E48" s="1"/>
    </row>
    <row r="49" spans="1:5" x14ac:dyDescent="0.35">
      <c r="A49" s="6"/>
      <c r="B49" s="6"/>
      <c r="C49" s="6"/>
      <c r="D49" s="6"/>
      <c r="E49" s="6"/>
    </row>
    <row r="50" spans="1:5" x14ac:dyDescent="0.35">
      <c r="A50" s="6"/>
      <c r="B50" s="6"/>
      <c r="C50" s="6"/>
      <c r="D50" s="6"/>
      <c r="E50" s="6"/>
    </row>
    <row r="51" spans="1:5" x14ac:dyDescent="0.35">
      <c r="A51" s="426" t="s">
        <v>167</v>
      </c>
      <c r="B51" s="427"/>
      <c r="C51" s="1"/>
      <c r="D51" s="1"/>
      <c r="E51" s="1"/>
    </row>
    <row r="52" spans="1:5" x14ac:dyDescent="0.35">
      <c r="A52" s="1"/>
      <c r="B52" s="2"/>
      <c r="C52" s="1"/>
      <c r="D52" s="1"/>
      <c r="E52" s="1"/>
    </row>
    <row r="53" spans="1:5" ht="39" x14ac:dyDescent="0.35">
      <c r="A53" s="14" t="s">
        <v>162</v>
      </c>
      <c r="B53" s="428" t="s">
        <v>152</v>
      </c>
      <c r="C53" s="428" t="s">
        <v>1</v>
      </c>
      <c r="D53" s="428" t="s">
        <v>2</v>
      </c>
      <c r="E53" s="428" t="s">
        <v>163</v>
      </c>
    </row>
    <row r="54" spans="1:5" ht="15" customHeight="1" x14ac:dyDescent="0.35">
      <c r="A54" s="445" t="s">
        <v>164</v>
      </c>
      <c r="B54" s="446"/>
      <c r="C54" s="446"/>
      <c r="D54" s="438">
        <f>SUM(D55:D59)</f>
        <v>0</v>
      </c>
      <c r="E54" s="429"/>
    </row>
    <row r="55" spans="1:5" x14ac:dyDescent="0.35">
      <c r="A55" s="6"/>
      <c r="B55" s="7"/>
      <c r="C55" s="6"/>
      <c r="D55" s="6">
        <f>B55*C55</f>
        <v>0</v>
      </c>
      <c r="E55" s="250"/>
    </row>
    <row r="56" spans="1:5" x14ac:dyDescent="0.35">
      <c r="A56" s="6"/>
      <c r="B56" s="7"/>
      <c r="C56" s="6"/>
      <c r="D56" s="6">
        <f t="shared" ref="D56:D59" si="6">B56*C56</f>
        <v>0</v>
      </c>
      <c r="E56" s="250"/>
    </row>
    <row r="57" spans="1:5" x14ac:dyDescent="0.35">
      <c r="A57" s="6"/>
      <c r="B57" s="7"/>
      <c r="C57" s="6"/>
      <c r="D57" s="6">
        <f t="shared" si="6"/>
        <v>0</v>
      </c>
      <c r="E57" s="250"/>
    </row>
    <row r="58" spans="1:5" x14ac:dyDescent="0.35">
      <c r="A58" s="6"/>
      <c r="B58" s="7"/>
      <c r="C58" s="6"/>
      <c r="D58" s="6">
        <f t="shared" si="6"/>
        <v>0</v>
      </c>
      <c r="E58" s="250"/>
    </row>
    <row r="59" spans="1:5" x14ac:dyDescent="0.35">
      <c r="A59" s="6"/>
      <c r="B59" s="7"/>
      <c r="C59" s="6"/>
      <c r="D59" s="6">
        <f t="shared" si="6"/>
        <v>0</v>
      </c>
      <c r="E59" s="250"/>
    </row>
    <row r="60" spans="1:5" ht="15" customHeight="1" x14ac:dyDescent="0.35">
      <c r="A60" s="445" t="s">
        <v>4</v>
      </c>
      <c r="B60" s="446"/>
      <c r="C60" s="446"/>
      <c r="D60" s="438">
        <f>SUM(D61:D65)</f>
        <v>0</v>
      </c>
      <c r="E60" s="429"/>
    </row>
    <row r="61" spans="1:5" x14ac:dyDescent="0.35">
      <c r="A61" s="6"/>
      <c r="B61" s="7"/>
      <c r="C61" s="6"/>
      <c r="D61" s="6">
        <f t="shared" ref="D61:D65" si="7">B61*C61</f>
        <v>0</v>
      </c>
      <c r="E61" s="430"/>
    </row>
    <row r="62" spans="1:5" x14ac:dyDescent="0.35">
      <c r="A62" s="6"/>
      <c r="B62" s="7"/>
      <c r="C62" s="6"/>
      <c r="D62" s="6">
        <f t="shared" si="7"/>
        <v>0</v>
      </c>
      <c r="E62" s="430"/>
    </row>
    <row r="63" spans="1:5" x14ac:dyDescent="0.35">
      <c r="A63" s="6"/>
      <c r="B63" s="7"/>
      <c r="C63" s="6"/>
      <c r="D63" s="6">
        <f t="shared" si="7"/>
        <v>0</v>
      </c>
      <c r="E63" s="430"/>
    </row>
    <row r="64" spans="1:5" x14ac:dyDescent="0.35">
      <c r="A64" s="6"/>
      <c r="B64" s="7"/>
      <c r="C64" s="6"/>
      <c r="D64" s="6">
        <f t="shared" si="7"/>
        <v>0</v>
      </c>
      <c r="E64" s="430"/>
    </row>
    <row r="65" spans="1:5" x14ac:dyDescent="0.35">
      <c r="A65" s="6"/>
      <c r="B65" s="7"/>
      <c r="C65" s="6"/>
      <c r="D65" s="6">
        <f t="shared" si="7"/>
        <v>0</v>
      </c>
      <c r="E65" s="430"/>
    </row>
    <row r="66" spans="1:5" x14ac:dyDescent="0.35">
      <c r="A66" s="16" t="s">
        <v>175</v>
      </c>
      <c r="B66" s="8"/>
      <c r="C66" s="9"/>
      <c r="D66" s="10"/>
      <c r="E66" s="429"/>
    </row>
    <row r="67" spans="1:5" x14ac:dyDescent="0.35">
      <c r="A67" s="431" t="s">
        <v>165</v>
      </c>
      <c r="B67" s="3"/>
      <c r="C67" s="4"/>
      <c r="D67" s="438">
        <f>SUM(D68:D72)</f>
        <v>0</v>
      </c>
      <c r="E67" s="432"/>
    </row>
    <row r="68" spans="1:5" x14ac:dyDescent="0.35">
      <c r="A68" s="6"/>
      <c r="B68" s="7"/>
      <c r="C68" s="6"/>
      <c r="D68" s="6">
        <f t="shared" ref="D68:D72" si="8">B68*C68</f>
        <v>0</v>
      </c>
      <c r="E68" s="6"/>
    </row>
    <row r="69" spans="1:5" x14ac:dyDescent="0.35">
      <c r="A69" s="6"/>
      <c r="B69" s="7"/>
      <c r="C69" s="6"/>
      <c r="D69" s="6">
        <f t="shared" si="8"/>
        <v>0</v>
      </c>
      <c r="E69" s="6"/>
    </row>
    <row r="70" spans="1:5" x14ac:dyDescent="0.35">
      <c r="A70" s="6"/>
      <c r="B70" s="7"/>
      <c r="C70" s="6"/>
      <c r="D70" s="6">
        <f t="shared" si="8"/>
        <v>0</v>
      </c>
      <c r="E70" s="6"/>
    </row>
    <row r="71" spans="1:5" x14ac:dyDescent="0.35">
      <c r="A71" s="6"/>
      <c r="B71" s="7"/>
      <c r="C71" s="6"/>
      <c r="D71" s="6">
        <f t="shared" si="8"/>
        <v>0</v>
      </c>
      <c r="E71" s="6"/>
    </row>
    <row r="72" spans="1:5" x14ac:dyDescent="0.35">
      <c r="A72" s="6"/>
      <c r="B72" s="7"/>
      <c r="C72" s="6"/>
      <c r="D72" s="6">
        <f t="shared" si="8"/>
        <v>0</v>
      </c>
      <c r="E72" s="6"/>
    </row>
    <row r="73" spans="1:5" x14ac:dyDescent="0.35">
      <c r="A73" s="433" t="s">
        <v>166</v>
      </c>
      <c r="B73" s="8"/>
      <c r="C73" s="9"/>
      <c r="D73" s="438">
        <f>SUM(D74:D78)</f>
        <v>0</v>
      </c>
      <c r="E73" s="429"/>
    </row>
    <row r="74" spans="1:5" x14ac:dyDescent="0.35">
      <c r="A74" s="6"/>
      <c r="B74" s="7"/>
      <c r="C74" s="6"/>
      <c r="D74" s="6">
        <f t="shared" ref="D74:D78" si="9">B74*C74</f>
        <v>0</v>
      </c>
      <c r="E74" s="6"/>
    </row>
    <row r="75" spans="1:5" x14ac:dyDescent="0.35">
      <c r="A75" s="6"/>
      <c r="B75" s="7"/>
      <c r="C75" s="6"/>
      <c r="D75" s="6">
        <f t="shared" si="9"/>
        <v>0</v>
      </c>
      <c r="E75" s="6"/>
    </row>
    <row r="76" spans="1:5" x14ac:dyDescent="0.35">
      <c r="A76" s="6"/>
      <c r="B76" s="7"/>
      <c r="C76" s="6"/>
      <c r="D76" s="6">
        <f t="shared" si="9"/>
        <v>0</v>
      </c>
      <c r="E76" s="6"/>
    </row>
    <row r="77" spans="1:5" x14ac:dyDescent="0.35">
      <c r="A77" s="6"/>
      <c r="B77" s="7"/>
      <c r="C77" s="6"/>
      <c r="D77" s="6">
        <f t="shared" si="9"/>
        <v>0</v>
      </c>
      <c r="E77" s="6"/>
    </row>
    <row r="78" spans="1:5" x14ac:dyDescent="0.35">
      <c r="A78" s="6"/>
      <c r="B78" s="7"/>
      <c r="C78" s="6"/>
      <c r="D78" s="6">
        <f t="shared" si="9"/>
        <v>0</v>
      </c>
      <c r="E78" s="251"/>
    </row>
    <row r="79" spans="1:5" x14ac:dyDescent="0.35">
      <c r="B79" s="14" t="s">
        <v>0</v>
      </c>
      <c r="C79" s="15"/>
      <c r="D79" s="434">
        <f>D54+D60+D67+D73</f>
        <v>0</v>
      </c>
      <c r="E79" s="1"/>
    </row>
    <row r="80" spans="1:5" x14ac:dyDescent="0.35">
      <c r="A80" s="6"/>
      <c r="B80" s="6"/>
      <c r="C80" s="6"/>
      <c r="D80" s="6"/>
      <c r="E80" s="6"/>
    </row>
    <row r="81" spans="1:5" x14ac:dyDescent="0.35">
      <c r="A81" s="6"/>
      <c r="B81" s="6"/>
      <c r="C81" s="6"/>
      <c r="D81" s="6"/>
      <c r="E81" s="6"/>
    </row>
    <row r="82" spans="1:5" ht="18.5" x14ac:dyDescent="0.35">
      <c r="A82" s="18" t="s">
        <v>153</v>
      </c>
      <c r="B82" s="18"/>
      <c r="C82" s="18"/>
      <c r="D82" s="18"/>
      <c r="E82" s="18"/>
    </row>
    <row r="83" spans="1:5" ht="26" x14ac:dyDescent="0.35">
      <c r="A83" s="21" t="s">
        <v>5</v>
      </c>
      <c r="B83" s="19" t="s">
        <v>154</v>
      </c>
      <c r="C83" s="19" t="s">
        <v>168</v>
      </c>
      <c r="D83" s="19" t="s">
        <v>2</v>
      </c>
      <c r="E83" s="20" t="s">
        <v>159</v>
      </c>
    </row>
    <row r="84" spans="1:5" x14ac:dyDescent="0.35">
      <c r="A84" s="6"/>
      <c r="B84" s="7"/>
      <c r="C84" s="6"/>
      <c r="D84" s="6">
        <f t="shared" ref="D84:D87" si="10">B84*C84</f>
        <v>0</v>
      </c>
      <c r="E84" s="6"/>
    </row>
    <row r="85" spans="1:5" x14ac:dyDescent="0.35">
      <c r="A85" s="6"/>
      <c r="B85" s="7"/>
      <c r="C85" s="6"/>
      <c r="D85" s="6">
        <f t="shared" si="10"/>
        <v>0</v>
      </c>
      <c r="E85" s="6"/>
    </row>
    <row r="86" spans="1:5" x14ac:dyDescent="0.35">
      <c r="A86" s="6"/>
      <c r="B86" s="7"/>
      <c r="C86" s="6"/>
      <c r="D86" s="6">
        <f t="shared" si="10"/>
        <v>0</v>
      </c>
      <c r="E86" s="6"/>
    </row>
    <row r="87" spans="1:5" x14ac:dyDescent="0.35">
      <c r="A87" s="6"/>
      <c r="B87" s="7"/>
      <c r="C87" s="6"/>
      <c r="D87" s="6">
        <f t="shared" si="10"/>
        <v>0</v>
      </c>
      <c r="E87" s="6"/>
    </row>
    <row r="88" spans="1:5" x14ac:dyDescent="0.35">
      <c r="A88" s="6"/>
      <c r="B88" s="7"/>
      <c r="C88" s="6"/>
      <c r="D88" s="6">
        <f t="shared" ref="D88" si="11">B88*C88</f>
        <v>0</v>
      </c>
      <c r="E88" s="6"/>
    </row>
    <row r="89" spans="1:5" x14ac:dyDescent="0.35">
      <c r="B89" s="22" t="s">
        <v>0</v>
      </c>
      <c r="C89" s="23"/>
      <c r="D89" s="24">
        <f>SUM(D84:D88)</f>
        <v>0</v>
      </c>
      <c r="E89" s="1"/>
    </row>
    <row r="92" spans="1:5" x14ac:dyDescent="0.35">
      <c r="B92" s="447" t="s">
        <v>176</v>
      </c>
      <c r="C92" s="448"/>
      <c r="D92" s="439">
        <f>D89+D79+D48+D17</f>
        <v>0</v>
      </c>
    </row>
  </sheetData>
  <mergeCells count="7">
    <mergeCell ref="A60:C60"/>
    <mergeCell ref="B92:C92"/>
    <mergeCell ref="D1:E1"/>
    <mergeCell ref="A11:C11"/>
    <mergeCell ref="A23:C23"/>
    <mergeCell ref="A29:C29"/>
    <mergeCell ref="A54:C54"/>
  </mergeCells>
  <pageMargins left="0.7" right="0.7" top="0.75" bottom="0.75" header="0.3" footer="0.3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zoomScaleNormal="100" workbookViewId="0">
      <selection activeCell="D25" sqref="D25"/>
    </sheetView>
  </sheetViews>
  <sheetFormatPr baseColWidth="10" defaultRowHeight="14.5" x14ac:dyDescent="0.35"/>
  <cols>
    <col min="1" max="1" width="34.453125" customWidth="1"/>
    <col min="2" max="2" width="29.6328125" customWidth="1"/>
    <col min="3" max="3" width="27.08984375" customWidth="1"/>
    <col min="4" max="4" width="23.08984375" customWidth="1"/>
  </cols>
  <sheetData>
    <row r="1" spans="1:14" ht="15.5" x14ac:dyDescent="0.35">
      <c r="A1" s="280" t="s">
        <v>129</v>
      </c>
      <c r="D1" s="230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 thickBot="1" x14ac:dyDescent="0.4">
      <c r="D2" s="230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84" x14ac:dyDescent="0.35">
      <c r="A3" s="281" t="s">
        <v>130</v>
      </c>
      <c r="B3" s="329" t="s">
        <v>131</v>
      </c>
      <c r="C3" s="282" t="s">
        <v>132</v>
      </c>
      <c r="D3" s="283" t="s">
        <v>133</v>
      </c>
      <c r="E3" s="301"/>
      <c r="F3" s="1"/>
      <c r="G3" s="1"/>
      <c r="H3" s="1"/>
      <c r="I3" s="301"/>
      <c r="J3" s="301"/>
      <c r="K3" s="301"/>
      <c r="L3" s="301"/>
      <c r="M3" s="301"/>
      <c r="N3" s="301"/>
    </row>
    <row r="4" spans="1:14" ht="30.75" customHeight="1" x14ac:dyDescent="0.35">
      <c r="A4" s="284" t="s">
        <v>134</v>
      </c>
      <c r="C4" s="285"/>
      <c r="D4" s="286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5" x14ac:dyDescent="0.35">
      <c r="A5" s="287" t="s">
        <v>135</v>
      </c>
      <c r="B5" s="330"/>
      <c r="C5" s="289"/>
      <c r="D5" s="56" t="str">
        <f>IF(ISERROR(C5/B5-1),"-",C5/B5-1)</f>
        <v>-</v>
      </c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5" x14ac:dyDescent="0.35">
      <c r="A6" s="290" t="s">
        <v>136</v>
      </c>
      <c r="B6" s="288"/>
      <c r="C6" s="289"/>
      <c r="D6" s="56" t="str">
        <f t="shared" ref="D6:D14" si="0">IF(ISERROR(C6/B6-1),"-",C6/B6-1)</f>
        <v>-</v>
      </c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.5" x14ac:dyDescent="0.35">
      <c r="A7" s="290" t="s">
        <v>137</v>
      </c>
      <c r="B7" s="288"/>
      <c r="C7" s="289"/>
      <c r="D7" s="56" t="str">
        <f t="shared" si="0"/>
        <v>-</v>
      </c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5.5" x14ac:dyDescent="0.35">
      <c r="A8" s="290" t="s">
        <v>138</v>
      </c>
      <c r="B8" s="288"/>
      <c r="C8" s="289"/>
      <c r="D8" s="56" t="str">
        <f t="shared" si="0"/>
        <v>-</v>
      </c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5.5" x14ac:dyDescent="0.35">
      <c r="A9" s="290" t="s">
        <v>139</v>
      </c>
      <c r="B9" s="288"/>
      <c r="C9" s="289"/>
      <c r="D9" s="56" t="str">
        <f t="shared" si="0"/>
        <v>-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.5" x14ac:dyDescent="0.35">
      <c r="A10" s="290" t="s">
        <v>82</v>
      </c>
      <c r="B10" s="288"/>
      <c r="C10" s="289"/>
      <c r="D10" s="56" t="str">
        <f t="shared" si="0"/>
        <v>-</v>
      </c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15.5" x14ac:dyDescent="0.35">
      <c r="A11" s="290" t="s">
        <v>82</v>
      </c>
      <c r="B11" s="288"/>
      <c r="C11" s="289"/>
      <c r="D11" s="56" t="str">
        <f t="shared" si="0"/>
        <v>-</v>
      </c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.5" x14ac:dyDescent="0.35">
      <c r="A12" s="290" t="s">
        <v>82</v>
      </c>
      <c r="B12" s="288"/>
      <c r="C12" s="289"/>
      <c r="D12" s="56" t="str">
        <f t="shared" si="0"/>
        <v>-</v>
      </c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.5" x14ac:dyDescent="0.35">
      <c r="A13" s="290" t="s">
        <v>82</v>
      </c>
      <c r="B13" s="288"/>
      <c r="C13" s="289"/>
      <c r="D13" s="56" t="str">
        <f t="shared" si="0"/>
        <v>-</v>
      </c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.5" x14ac:dyDescent="0.35">
      <c r="A14" s="290" t="s">
        <v>82</v>
      </c>
      <c r="B14" s="288"/>
      <c r="C14" s="289"/>
      <c r="D14" s="56" t="str">
        <f t="shared" si="0"/>
        <v>-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5" x14ac:dyDescent="0.35">
      <c r="A15" s="291" t="s">
        <v>140</v>
      </c>
      <c r="B15" s="292">
        <f>SUM(B5:B14)</f>
        <v>0</v>
      </c>
      <c r="C15" s="292">
        <f>SUM(C5:C14)</f>
        <v>0</v>
      </c>
      <c r="D15" s="80" t="str">
        <f t="shared" ref="D15:D19" si="1">IF(ISERROR(C15/B15-1),"-",C15/B15-1)</f>
        <v>-</v>
      </c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26" x14ac:dyDescent="0.35">
      <c r="A16" s="293" t="s">
        <v>141</v>
      </c>
      <c r="B16" s="294"/>
      <c r="C16" s="295"/>
      <c r="D16" s="56" t="str">
        <f t="shared" si="1"/>
        <v>-</v>
      </c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5" x14ac:dyDescent="0.35">
      <c r="A17" s="293" t="s">
        <v>142</v>
      </c>
      <c r="B17" s="294"/>
      <c r="C17" s="295"/>
      <c r="D17" s="56" t="str">
        <f t="shared" si="1"/>
        <v>-</v>
      </c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5" x14ac:dyDescent="0.35">
      <c r="A18" s="296" t="s">
        <v>143</v>
      </c>
      <c r="B18" s="294"/>
      <c r="C18" s="295"/>
      <c r="D18" s="56" t="str">
        <f t="shared" si="1"/>
        <v>-</v>
      </c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5" x14ac:dyDescent="0.35">
      <c r="A19" s="297" t="s">
        <v>144</v>
      </c>
      <c r="B19" s="298">
        <f>SUM(B15:B18)</f>
        <v>0</v>
      </c>
      <c r="C19" s="298">
        <f>SUM(C15:C18)</f>
        <v>0</v>
      </c>
      <c r="D19" s="299" t="str">
        <f t="shared" si="1"/>
        <v>-</v>
      </c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35">
      <c r="A20" s="300"/>
      <c r="D20" s="230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5">
      <c r="D21" s="230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9" customHeight="1" x14ac:dyDescent="0.35">
      <c r="D22" s="309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35">
      <c r="A24" s="302"/>
      <c r="B24" s="302"/>
      <c r="C24" s="302"/>
      <c r="D24" s="302"/>
      <c r="E24" s="302"/>
      <c r="F24" s="302"/>
    </row>
    <row r="25" spans="1:14" x14ac:dyDescent="0.35">
      <c r="A25" s="302"/>
      <c r="B25" s="302"/>
      <c r="C25" s="302"/>
      <c r="D25" s="302"/>
      <c r="E25" s="302"/>
      <c r="F25" s="302"/>
    </row>
    <row r="26" spans="1:14" x14ac:dyDescent="0.35">
      <c r="A26" s="302"/>
      <c r="B26" s="302"/>
      <c r="C26" s="302"/>
      <c r="D26" s="302"/>
      <c r="E26" s="302"/>
      <c r="F26" s="302"/>
    </row>
    <row r="27" spans="1:14" x14ac:dyDescent="0.35">
      <c r="A27" s="302"/>
      <c r="B27" s="302"/>
      <c r="C27" s="302"/>
      <c r="D27" s="302"/>
      <c r="E27" s="302"/>
      <c r="F27" s="302"/>
    </row>
    <row r="28" spans="1:14" x14ac:dyDescent="0.35">
      <c r="A28" s="302"/>
      <c r="B28" s="302"/>
      <c r="C28" s="302"/>
      <c r="D28" s="302"/>
      <c r="E28" s="302"/>
      <c r="F28" s="302"/>
    </row>
    <row r="29" spans="1:14" x14ac:dyDescent="0.35">
      <c r="A29" s="302"/>
      <c r="B29" s="302"/>
      <c r="C29" s="302"/>
      <c r="D29" s="302"/>
      <c r="E29" s="302"/>
      <c r="F29" s="302"/>
    </row>
    <row r="30" spans="1:14" x14ac:dyDescent="0.35">
      <c r="A30" s="302"/>
      <c r="B30" s="302"/>
      <c r="C30" s="302"/>
      <c r="D30" s="302"/>
      <c r="E30" s="302"/>
      <c r="F30" s="302"/>
    </row>
    <row r="31" spans="1:14" x14ac:dyDescent="0.35">
      <c r="A31" s="302"/>
      <c r="B31" s="302"/>
      <c r="C31" s="302"/>
      <c r="D31" s="302"/>
      <c r="E31" s="302"/>
      <c r="F31" s="302"/>
    </row>
    <row r="32" spans="1:14" x14ac:dyDescent="0.35">
      <c r="A32" s="302"/>
      <c r="B32" s="302"/>
      <c r="C32" s="302"/>
      <c r="D32" s="302"/>
      <c r="E32" s="302"/>
      <c r="F32" s="302"/>
    </row>
    <row r="33" spans="1:6" x14ac:dyDescent="0.35">
      <c r="A33" s="302"/>
      <c r="B33" s="302"/>
      <c r="C33" s="302"/>
      <c r="D33" s="302"/>
      <c r="E33" s="302"/>
      <c r="F33" s="302"/>
    </row>
    <row r="34" spans="1:6" x14ac:dyDescent="0.35">
      <c r="A34" s="302"/>
      <c r="B34" s="302"/>
      <c r="C34" s="302"/>
      <c r="D34" s="302"/>
      <c r="E34" s="302"/>
      <c r="F34" s="302"/>
    </row>
    <row r="35" spans="1:6" x14ac:dyDescent="0.35">
      <c r="A35" s="302"/>
      <c r="B35" s="302"/>
      <c r="C35" s="302"/>
      <c r="D35" s="302"/>
      <c r="E35" s="302"/>
      <c r="F35" s="302"/>
    </row>
    <row r="36" spans="1:6" x14ac:dyDescent="0.35">
      <c r="A36" s="302"/>
      <c r="B36" s="302"/>
      <c r="C36" s="302"/>
      <c r="D36" s="302"/>
      <c r="E36" s="302"/>
      <c r="F36" s="302"/>
    </row>
    <row r="37" spans="1:6" x14ac:dyDescent="0.35">
      <c r="A37" s="302"/>
      <c r="B37" s="302"/>
      <c r="C37" s="302"/>
      <c r="D37" s="302"/>
      <c r="E37" s="302"/>
      <c r="F37" s="302"/>
    </row>
    <row r="38" spans="1:6" x14ac:dyDescent="0.35">
      <c r="A38" s="302"/>
      <c r="B38" s="302"/>
      <c r="C38" s="302"/>
      <c r="D38" s="302"/>
      <c r="E38" s="302"/>
      <c r="F38" s="302"/>
    </row>
    <row r="39" spans="1:6" x14ac:dyDescent="0.35">
      <c r="A39" s="302"/>
      <c r="B39" s="302"/>
      <c r="C39" s="302"/>
      <c r="D39" s="302"/>
      <c r="E39" s="302"/>
      <c r="F39" s="302"/>
    </row>
    <row r="40" spans="1:6" x14ac:dyDescent="0.35">
      <c r="A40" s="302"/>
      <c r="B40" s="302"/>
      <c r="C40" s="302"/>
      <c r="D40" s="302"/>
      <c r="E40" s="302"/>
      <c r="F40" s="302"/>
    </row>
    <row r="41" spans="1:6" x14ac:dyDescent="0.35">
      <c r="A41" s="302"/>
      <c r="B41" s="302"/>
      <c r="C41" s="302"/>
      <c r="D41" s="302"/>
      <c r="E41" s="302"/>
      <c r="F41" s="302"/>
    </row>
    <row r="42" spans="1:6" x14ac:dyDescent="0.35">
      <c r="A42" s="302"/>
      <c r="B42" s="302"/>
      <c r="C42" s="302"/>
      <c r="D42" s="302"/>
      <c r="E42" s="302"/>
      <c r="F42" s="302"/>
    </row>
    <row r="43" spans="1:6" x14ac:dyDescent="0.35">
      <c r="A43" s="302"/>
      <c r="B43" s="302"/>
      <c r="C43" s="302"/>
      <c r="D43" s="302"/>
      <c r="E43" s="302"/>
      <c r="F43" s="302"/>
    </row>
    <row r="44" spans="1:6" x14ac:dyDescent="0.35">
      <c r="A44" s="302"/>
      <c r="B44" s="302"/>
      <c r="C44" s="302"/>
      <c r="D44" s="302"/>
      <c r="E44" s="302"/>
      <c r="F44" s="302"/>
    </row>
    <row r="45" spans="1:6" x14ac:dyDescent="0.35">
      <c r="A45" s="302"/>
      <c r="B45" s="302"/>
      <c r="C45" s="302"/>
      <c r="D45" s="302"/>
      <c r="E45" s="302"/>
      <c r="F45" s="302"/>
    </row>
    <row r="46" spans="1:6" x14ac:dyDescent="0.35">
      <c r="A46" s="302"/>
      <c r="B46" s="302"/>
      <c r="C46" s="302"/>
      <c r="D46" s="302"/>
      <c r="E46" s="302"/>
      <c r="F46" s="302"/>
    </row>
    <row r="47" spans="1:6" x14ac:dyDescent="0.35">
      <c r="A47" s="302"/>
      <c r="B47" s="302"/>
      <c r="C47" s="302"/>
      <c r="D47" s="302"/>
      <c r="E47" s="302"/>
      <c r="F47" s="302"/>
    </row>
    <row r="48" spans="1:6" x14ac:dyDescent="0.35">
      <c r="A48" s="302"/>
      <c r="B48" s="302"/>
      <c r="C48" s="302"/>
      <c r="D48" s="302"/>
      <c r="E48" s="302"/>
      <c r="F48" s="302"/>
    </row>
    <row r="49" spans="1:6" x14ac:dyDescent="0.35">
      <c r="A49" s="302"/>
      <c r="B49" s="302"/>
      <c r="C49" s="302"/>
      <c r="D49" s="302"/>
      <c r="E49" s="302"/>
      <c r="F49" s="302"/>
    </row>
    <row r="50" spans="1:6" x14ac:dyDescent="0.35">
      <c r="A50" s="302"/>
      <c r="B50" s="302"/>
      <c r="C50" s="302"/>
      <c r="D50" s="302"/>
      <c r="E50" s="302"/>
      <c r="F50" s="302"/>
    </row>
    <row r="51" spans="1:6" x14ac:dyDescent="0.35">
      <c r="A51" s="302"/>
      <c r="B51" s="302"/>
      <c r="C51" s="302"/>
      <c r="D51" s="302"/>
      <c r="E51" s="302"/>
      <c r="F51" s="302"/>
    </row>
    <row r="52" spans="1:6" x14ac:dyDescent="0.35">
      <c r="A52" s="302"/>
      <c r="B52" s="302"/>
      <c r="C52" s="302"/>
      <c r="D52" s="302"/>
      <c r="E52" s="302"/>
      <c r="F52" s="302"/>
    </row>
    <row r="53" spans="1:6" x14ac:dyDescent="0.35">
      <c r="A53" s="302"/>
      <c r="B53" s="302"/>
      <c r="C53" s="302"/>
      <c r="D53" s="302"/>
      <c r="E53" s="302"/>
      <c r="F53" s="302"/>
    </row>
    <row r="54" spans="1:6" x14ac:dyDescent="0.35">
      <c r="A54" s="302"/>
      <c r="B54" s="302"/>
      <c r="C54" s="302"/>
      <c r="D54" s="302"/>
      <c r="E54" s="302"/>
      <c r="F54" s="302"/>
    </row>
    <row r="55" spans="1:6" x14ac:dyDescent="0.35">
      <c r="A55" s="302"/>
      <c r="B55" s="302"/>
      <c r="C55" s="302"/>
      <c r="D55" s="302"/>
      <c r="E55" s="302"/>
      <c r="F55" s="302"/>
    </row>
    <row r="56" spans="1:6" x14ac:dyDescent="0.35">
      <c r="A56" s="302"/>
      <c r="B56" s="302"/>
      <c r="C56" s="302"/>
      <c r="D56" s="302"/>
      <c r="E56" s="302"/>
      <c r="F56" s="302"/>
    </row>
    <row r="57" spans="1:6" x14ac:dyDescent="0.35">
      <c r="A57" s="302"/>
      <c r="B57" s="302"/>
      <c r="C57" s="302"/>
      <c r="D57" s="302"/>
      <c r="E57" s="302"/>
      <c r="F57" s="302"/>
    </row>
    <row r="58" spans="1:6" x14ac:dyDescent="0.35">
      <c r="A58" s="302"/>
      <c r="B58" s="302"/>
      <c r="C58" s="302"/>
      <c r="D58" s="302"/>
      <c r="E58" s="302"/>
      <c r="F58" s="302"/>
    </row>
    <row r="59" spans="1:6" x14ac:dyDescent="0.35">
      <c r="A59" s="302"/>
      <c r="B59" s="302"/>
      <c r="C59" s="302"/>
      <c r="D59" s="302"/>
      <c r="E59" s="302"/>
      <c r="F59" s="302"/>
    </row>
    <row r="60" spans="1:6" x14ac:dyDescent="0.35">
      <c r="A60" s="302"/>
      <c r="B60" s="302"/>
      <c r="C60" s="302"/>
      <c r="D60" s="302"/>
      <c r="E60" s="302"/>
      <c r="F60" s="302"/>
    </row>
    <row r="61" spans="1:6" x14ac:dyDescent="0.35">
      <c r="A61" s="302"/>
      <c r="B61" s="302"/>
      <c r="C61" s="302"/>
      <c r="D61" s="302"/>
      <c r="E61" s="302"/>
      <c r="F61" s="302"/>
    </row>
    <row r="62" spans="1:6" x14ac:dyDescent="0.35">
      <c r="A62" s="302"/>
      <c r="B62" s="302"/>
      <c r="C62" s="302"/>
      <c r="D62" s="302"/>
      <c r="E62" s="302"/>
      <c r="F62" s="302"/>
    </row>
    <row r="63" spans="1:6" x14ac:dyDescent="0.35">
      <c r="A63" s="302"/>
      <c r="B63" s="302"/>
      <c r="C63" s="302"/>
      <c r="D63" s="302"/>
      <c r="E63" s="302"/>
      <c r="F63" s="302"/>
    </row>
    <row r="64" spans="1:6" x14ac:dyDescent="0.35">
      <c r="A64" s="302"/>
      <c r="B64" s="302"/>
      <c r="C64" s="302"/>
      <c r="D64" s="302"/>
      <c r="E64" s="302"/>
      <c r="F64" s="302"/>
    </row>
    <row r="65" spans="1:6" x14ac:dyDescent="0.35">
      <c r="A65" s="302"/>
      <c r="B65" s="302"/>
      <c r="C65" s="302"/>
      <c r="D65" s="302"/>
      <c r="E65" s="302"/>
      <c r="F65" s="302"/>
    </row>
    <row r="66" spans="1:6" x14ac:dyDescent="0.35">
      <c r="A66" s="302"/>
      <c r="B66" s="302"/>
      <c r="C66" s="302"/>
      <c r="D66" s="302"/>
      <c r="E66" s="302"/>
      <c r="F66" s="302"/>
    </row>
    <row r="67" spans="1:6" x14ac:dyDescent="0.35">
      <c r="A67" s="302"/>
      <c r="B67" s="302"/>
      <c r="C67" s="302"/>
      <c r="D67" s="302"/>
      <c r="E67" s="302"/>
      <c r="F67" s="302"/>
    </row>
    <row r="68" spans="1:6" x14ac:dyDescent="0.35">
      <c r="A68" s="302"/>
      <c r="B68" s="302"/>
      <c r="C68" s="302"/>
      <c r="D68" s="302"/>
      <c r="E68" s="302"/>
      <c r="F68" s="302"/>
    </row>
    <row r="69" spans="1:6" x14ac:dyDescent="0.35">
      <c r="A69" s="302"/>
      <c r="B69" s="302"/>
      <c r="C69" s="302"/>
      <c r="D69" s="302"/>
      <c r="E69" s="302"/>
      <c r="F69" s="302"/>
    </row>
    <row r="70" spans="1:6" x14ac:dyDescent="0.35">
      <c r="A70" s="302"/>
      <c r="B70" s="302"/>
      <c r="C70" s="302"/>
      <c r="D70" s="302"/>
      <c r="E70" s="302"/>
      <c r="F70" s="302"/>
    </row>
    <row r="71" spans="1:6" x14ac:dyDescent="0.35">
      <c r="A71" s="302"/>
      <c r="B71" s="302"/>
      <c r="C71" s="302"/>
      <c r="D71" s="302"/>
      <c r="E71" s="302"/>
      <c r="F71" s="302"/>
    </row>
    <row r="72" spans="1:6" x14ac:dyDescent="0.35">
      <c r="A72" s="302"/>
      <c r="B72" s="302"/>
      <c r="C72" s="302"/>
      <c r="D72" s="302"/>
      <c r="E72" s="302"/>
      <c r="F72" s="302"/>
    </row>
    <row r="73" spans="1:6" x14ac:dyDescent="0.35">
      <c r="A73" s="302"/>
      <c r="B73" s="302"/>
      <c r="C73" s="302"/>
      <c r="D73" s="302"/>
      <c r="E73" s="302"/>
      <c r="F73" s="302"/>
    </row>
    <row r="74" spans="1:6" x14ac:dyDescent="0.35">
      <c r="A74" s="302"/>
      <c r="B74" s="302"/>
      <c r="C74" s="302"/>
      <c r="D74" s="302"/>
      <c r="E74" s="302"/>
      <c r="F74" s="302"/>
    </row>
    <row r="75" spans="1:6" x14ac:dyDescent="0.35">
      <c r="A75" s="302"/>
      <c r="B75" s="302"/>
      <c r="C75" s="302"/>
      <c r="D75" s="302"/>
      <c r="E75" s="302"/>
      <c r="F75" s="302"/>
    </row>
  </sheetData>
  <conditionalFormatting sqref="D4:D19">
    <cfRule type="cellIs" dxfId="5" priority="6" stopIfTrue="1" operator="lessThan">
      <formula>-0.1</formula>
    </cfRule>
  </conditionalFormatting>
  <conditionalFormatting sqref="D4:D19">
    <cfRule type="cellIs" dxfId="4" priority="5" stopIfTrue="1" operator="greaterThan">
      <formula xml:space="preserve"> 0.1</formula>
    </cfRule>
  </conditionalFormatting>
  <conditionalFormatting sqref="D4">
    <cfRule type="cellIs" dxfId="3" priority="4" stopIfTrue="1" operator="lessThan">
      <formula>-0.1</formula>
    </cfRule>
  </conditionalFormatting>
  <conditionalFormatting sqref="D4">
    <cfRule type="cellIs" dxfId="2" priority="3" stopIfTrue="1" operator="greaterThan">
      <formula xml:space="preserve"> 0.1</formula>
    </cfRule>
  </conditionalFormatting>
  <conditionalFormatting sqref="D4">
    <cfRule type="cellIs" dxfId="1" priority="1" stopIfTrue="1" operator="between">
      <formula>0.2</formula>
      <formula>1</formula>
    </cfRule>
    <cfRule type="cellIs" dxfId="0" priority="2" stopIfTrue="1" operator="between">
      <formula>-1</formula>
      <formula>-0.2</formula>
    </cfRule>
  </conditionalFormatting>
  <pageMargins left="0.7" right="0.7" top="0.75" bottom="0.75" header="0.3" footer="0.3"/>
  <pageSetup paperSize="9" scale="5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Dépenses</vt:lpstr>
      <vt:lpstr>Ressources</vt:lpstr>
      <vt:lpstr>Valorisations</vt:lpstr>
      <vt:lpstr>Répartition RH</vt:lpstr>
      <vt:lpstr>Répartition Pays</vt:lpstr>
      <vt:lpstr>Dépenses!Zone_d_impression</vt:lpstr>
      <vt:lpstr>'Répartition Pays'!Zone_d_impression</vt:lpstr>
      <vt:lpstr>'Répartition RH'!Zone_d_impression</vt:lpstr>
      <vt:lpstr>Ressources!Zone_d_impression</vt:lpstr>
      <vt:lpstr>Valorisations!Zone_d_impression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Martine</dc:creator>
  <cp:lastModifiedBy>SAILLY Nathalie</cp:lastModifiedBy>
  <cp:lastPrinted>2022-09-15T11:19:08Z</cp:lastPrinted>
  <dcterms:created xsi:type="dcterms:W3CDTF">2022-02-07T09:07:39Z</dcterms:created>
  <dcterms:modified xsi:type="dcterms:W3CDTF">2023-03-16T15:39:32Z</dcterms:modified>
</cp:coreProperties>
</file>